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Vitalna statistika\Vitalna stat god priop\Vitalna stat. 2017\"/>
    </mc:Choice>
  </mc:AlternateContent>
  <bookViews>
    <workbookView xWindow="0" yWindow="60" windowWidth="20490" windowHeight="7695" tabRatio="620"/>
  </bookViews>
  <sheets>
    <sheet name="GZ" sheetId="4" r:id="rId1"/>
    <sheet name="Procjena" sheetId="36" r:id="rId2"/>
    <sheet name="GZ stope" sheetId="3" r:id="rId3"/>
    <sheet name="GČ sve" sheetId="33" r:id="rId4"/>
    <sheet name="GČ živ-umrli-spol" sheetId="34" r:id="rId5"/>
    <sheet name="GČ-RH živor-umrli-indeksi" sheetId="35" r:id="rId6"/>
    <sheet name="Metodologija" sheetId="37" r:id="rId7"/>
  </sheets>
  <definedNames>
    <definedName name="_xlnm.Print_Area" localSheetId="3">'GČ sve'!$A:$I</definedName>
    <definedName name="_xlnm.Print_Area" localSheetId="4">'GČ živ-umrli-spol'!$A:$I</definedName>
    <definedName name="_xlnm.Print_Area" localSheetId="5">'GČ-RH živor-umrli-indeksi'!$A:$I</definedName>
    <definedName name="_xlnm.Print_Area" localSheetId="0">GZ!$A:$M</definedName>
    <definedName name="_xlnm.Print_Area" localSheetId="2">'GZ stope'!$A:$I</definedName>
  </definedNames>
  <calcPr calcId="162913" iterate="1" iterateCount="1"/>
</workbook>
</file>

<file path=xl/calcChain.xml><?xml version="1.0" encoding="utf-8"?>
<calcChain xmlns="http://schemas.openxmlformats.org/spreadsheetml/2006/main">
  <c r="B4" i="33" l="1"/>
  <c r="K45" i="36" l="1"/>
  <c r="N15" i="34" l="1"/>
  <c r="N14" i="34"/>
  <c r="I11" i="35" l="1"/>
  <c r="G11" i="35"/>
  <c r="E11" i="35"/>
  <c r="C11" i="35"/>
  <c r="I10" i="4" l="1"/>
  <c r="J10" i="4"/>
  <c r="I8" i="4" l="1"/>
  <c r="I10" i="35" l="1"/>
  <c r="G10" i="35"/>
  <c r="E10" i="35"/>
  <c r="C10" i="35"/>
  <c r="F21" i="34" l="1"/>
  <c r="F20" i="34"/>
  <c r="F19" i="34"/>
  <c r="F18" i="34"/>
  <c r="F17" i="34"/>
  <c r="F16" i="34"/>
  <c r="F14" i="34"/>
  <c r="F15" i="34"/>
  <c r="F13" i="34"/>
  <c r="F12" i="34"/>
  <c r="F11" i="34"/>
  <c r="F10" i="34"/>
  <c r="F8" i="34"/>
  <c r="F9" i="34"/>
  <c r="F7" i="34"/>
  <c r="F6" i="34"/>
  <c r="F5" i="34"/>
  <c r="I9" i="4" l="1"/>
  <c r="J9" i="4"/>
  <c r="I9" i="35" l="1"/>
  <c r="G9" i="35"/>
  <c r="E9" i="35"/>
  <c r="C9" i="35"/>
  <c r="J8" i="4"/>
  <c r="C6" i="35" l="1"/>
  <c r="E6" i="35"/>
  <c r="C7" i="35"/>
  <c r="E7" i="35"/>
  <c r="C8" i="35"/>
  <c r="E8" i="35"/>
  <c r="G8" i="35"/>
  <c r="I8" i="35"/>
  <c r="C4" i="34"/>
  <c r="D4" i="34"/>
  <c r="G4" i="34"/>
  <c r="H4" i="34"/>
  <c r="B5" i="34"/>
  <c r="E5" i="34" s="1"/>
  <c r="I5" i="34"/>
  <c r="B6" i="34"/>
  <c r="E6" i="34" s="1"/>
  <c r="I6" i="34"/>
  <c r="B7" i="34"/>
  <c r="E7" i="34" s="1"/>
  <c r="I7" i="34"/>
  <c r="B8" i="34"/>
  <c r="E8" i="34" s="1"/>
  <c r="I8" i="34"/>
  <c r="B9" i="34"/>
  <c r="E9" i="34" s="1"/>
  <c r="I9" i="34"/>
  <c r="B10" i="34"/>
  <c r="E10" i="34" s="1"/>
  <c r="I10" i="34"/>
  <c r="B11" i="34"/>
  <c r="E11" i="34" s="1"/>
  <c r="I11" i="34"/>
  <c r="O11" i="34"/>
  <c r="B12" i="34"/>
  <c r="E12" i="34" s="1"/>
  <c r="I12" i="34"/>
  <c r="B13" i="34"/>
  <c r="E13" i="34" s="1"/>
  <c r="I13" i="34"/>
  <c r="B14" i="34"/>
  <c r="E14" i="34" s="1"/>
  <c r="I14" i="34"/>
  <c r="B15" i="34"/>
  <c r="E15" i="34" s="1"/>
  <c r="I15" i="34"/>
  <c r="B16" i="34"/>
  <c r="E16" i="34" s="1"/>
  <c r="I16" i="34"/>
  <c r="O16" i="34"/>
  <c r="B17" i="34"/>
  <c r="E17" i="34" s="1"/>
  <c r="I17" i="34"/>
  <c r="B18" i="34"/>
  <c r="E18" i="34" s="1"/>
  <c r="I18" i="34"/>
  <c r="B19" i="34"/>
  <c r="E19" i="34" s="1"/>
  <c r="I19" i="34"/>
  <c r="B20" i="34"/>
  <c r="E20" i="34" s="1"/>
  <c r="I20" i="34"/>
  <c r="B21" i="34"/>
  <c r="E21" i="34" s="1"/>
  <c r="I21" i="34"/>
  <c r="C4" i="33"/>
  <c r="D4" i="33"/>
  <c r="E4" i="33"/>
  <c r="H4" i="33"/>
  <c r="I4" i="33"/>
  <c r="F5" i="33"/>
  <c r="Q13" i="33" s="1"/>
  <c r="G5" i="33"/>
  <c r="F6" i="33"/>
  <c r="Q14" i="33" s="1"/>
  <c r="G6" i="33"/>
  <c r="F7" i="33"/>
  <c r="Q15" i="33" s="1"/>
  <c r="G7" i="33"/>
  <c r="F8" i="33"/>
  <c r="Q16" i="33" s="1"/>
  <c r="G8" i="33"/>
  <c r="F9" i="33"/>
  <c r="Q17" i="33" s="1"/>
  <c r="G9" i="33"/>
  <c r="F10" i="33"/>
  <c r="Q18" i="33" s="1"/>
  <c r="G10" i="33"/>
  <c r="F11" i="33"/>
  <c r="Q19" i="33" s="1"/>
  <c r="G11" i="33"/>
  <c r="F12" i="33"/>
  <c r="Q20" i="33" s="1"/>
  <c r="G12" i="33"/>
  <c r="F13" i="33"/>
  <c r="Q21" i="33" s="1"/>
  <c r="G13" i="33"/>
  <c r="F14" i="33"/>
  <c r="Q22" i="33" s="1"/>
  <c r="G14" i="33"/>
  <c r="F15" i="33"/>
  <c r="Q23" i="33" s="1"/>
  <c r="G15" i="33"/>
  <c r="F16" i="33"/>
  <c r="G16" i="33"/>
  <c r="F17" i="33"/>
  <c r="Q25" i="33" s="1"/>
  <c r="G17" i="33"/>
  <c r="F18" i="33"/>
  <c r="Q26" i="33" s="1"/>
  <c r="G18" i="33"/>
  <c r="F19" i="33"/>
  <c r="Q27" i="33" s="1"/>
  <c r="G19" i="33"/>
  <c r="F20" i="33"/>
  <c r="Q28" i="33" s="1"/>
  <c r="G20" i="33"/>
  <c r="F21" i="33"/>
  <c r="Q29" i="33" s="1"/>
  <c r="G21" i="33"/>
  <c r="Q24" i="33"/>
  <c r="N10" i="34" l="1"/>
  <c r="N9" i="34"/>
  <c r="G4" i="33"/>
  <c r="F4" i="34"/>
  <c r="I4" i="34" s="1"/>
  <c r="B4" i="34"/>
  <c r="E4" i="34" s="1"/>
  <c r="F4" i="33"/>
  <c r="J6" i="4"/>
  <c r="J7" i="4" l="1"/>
  <c r="J5" i="4"/>
  <c r="J4" i="4"/>
  <c r="L27" i="36"/>
  <c r="M27" i="36"/>
  <c r="L28" i="36"/>
  <c r="M28" i="36"/>
  <c r="L29" i="36"/>
  <c r="M29" i="36"/>
  <c r="L30" i="36"/>
  <c r="M30" i="36"/>
  <c r="L31" i="36"/>
  <c r="M31" i="36"/>
  <c r="L32" i="36"/>
  <c r="M32" i="36"/>
  <c r="L33" i="36"/>
  <c r="M33" i="36"/>
  <c r="L34" i="36"/>
  <c r="M34" i="36"/>
  <c r="L35" i="36"/>
  <c r="M35" i="36"/>
  <c r="L36" i="36"/>
  <c r="M36" i="36"/>
  <c r="L37" i="36"/>
  <c r="M37" i="36"/>
  <c r="L38" i="36"/>
  <c r="M38" i="36"/>
  <c r="L39" i="36"/>
  <c r="M39" i="36"/>
  <c r="L40" i="36"/>
  <c r="M40" i="36"/>
  <c r="L41" i="36"/>
  <c r="M41" i="36"/>
  <c r="L42" i="36"/>
  <c r="M42" i="36"/>
  <c r="L43" i="36"/>
  <c r="M43" i="36"/>
  <c r="L44" i="36"/>
  <c r="M44" i="36"/>
  <c r="L45" i="36"/>
  <c r="M45" i="36"/>
</calcChain>
</file>

<file path=xl/sharedStrings.xml><?xml version="1.0" encoding="utf-8"?>
<sst xmlns="http://schemas.openxmlformats.org/spreadsheetml/2006/main" count="306" uniqueCount="139">
  <si>
    <t>Rođeni</t>
  </si>
  <si>
    <t>Umrli</t>
  </si>
  <si>
    <t>Prirodni prirast</t>
  </si>
  <si>
    <t>Brakovi</t>
  </si>
  <si>
    <t>ukupno</t>
  </si>
  <si>
    <t>2006.</t>
  </si>
  <si>
    <t>Grad Zagreb</t>
  </si>
  <si>
    <t>2007.</t>
  </si>
  <si>
    <t>2008.</t>
  </si>
  <si>
    <t>2009.</t>
  </si>
  <si>
    <t>2010.</t>
  </si>
  <si>
    <t>2001.</t>
  </si>
  <si>
    <t>2002.</t>
  </si>
  <si>
    <t>2003.</t>
  </si>
  <si>
    <t>2004.</t>
  </si>
  <si>
    <t>2005.</t>
  </si>
  <si>
    <t>Donji grad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</si>
  <si>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</si>
  <si>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</si>
  <si>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</si>
  <si>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</si>
  <si>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</si>
  <si>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</si>
  <si>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</si>
  <si>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</si>
  <si>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</si>
  <si>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</si>
  <si>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</si>
  <si>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</si>
  <si>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</si>
  <si>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</si>
  <si>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</si>
  <si>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</si>
  <si>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živo-
rođeni</t>
  </si>
  <si>
    <t>mrtvo-
rođeni</t>
  </si>
  <si>
    <t>Živo-
rođeni izvan braka</t>
  </si>
  <si>
    <t>umrla dojen-
čad</t>
  </si>
  <si>
    <t xml:space="preserve">sklop-
ljeni </t>
  </si>
  <si>
    <t xml:space="preserve">razve-
deni </t>
  </si>
  <si>
    <t>živorođeni</t>
  </si>
  <si>
    <t>umrli</t>
  </si>
  <si>
    <t>Republika Hrvatska</t>
  </si>
  <si>
    <t>Priz-
nanje
očin-
stva</t>
  </si>
  <si>
    <t>muški</t>
  </si>
  <si>
    <t>ženski</t>
  </si>
  <si>
    <t>živorođena ženska djeca</t>
  </si>
  <si>
    <t>živorođena muška djeca</t>
  </si>
  <si>
    <t>2011.</t>
  </si>
  <si>
    <t>Živorođeni</t>
  </si>
  <si>
    <t>lančani indeksi</t>
  </si>
  <si>
    <t>umrle muške osobe</t>
  </si>
  <si>
    <t>umrle ženske osobe</t>
  </si>
  <si>
    <t>2012.</t>
  </si>
  <si>
    <r>
      <t xml:space="preserve">%
</t>
    </r>
    <r>
      <rPr>
        <sz val="11"/>
        <rFont val="Calibri"/>
        <family val="2"/>
        <charset val="238"/>
      </rPr>
      <t>ženske djece u živo-
rođenima</t>
    </r>
  </si>
  <si>
    <r>
      <t>%</t>
    </r>
    <r>
      <rPr>
        <sz val="11"/>
        <rFont val="Calibri"/>
        <family val="2"/>
        <charset val="238"/>
      </rPr>
      <t xml:space="preserve">
umrlih žena u umrlima</t>
    </r>
  </si>
  <si>
    <t>2013.</t>
  </si>
  <si>
    <t>2014.</t>
  </si>
  <si>
    <t>2015.</t>
  </si>
  <si>
    <t>Stanov-
nici,
Popis
31. ožujka</t>
  </si>
  <si>
    <t>2016.</t>
  </si>
  <si>
    <t>-</t>
  </si>
  <si>
    <t>…</t>
  </si>
  <si>
    <t>Dobne skupine</t>
  </si>
  <si>
    <t>Ukupno</t>
  </si>
  <si>
    <t>muškarci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</si>
  <si>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</si>
  <si>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</si>
  <si>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</si>
  <si>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</si>
  <si>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</si>
  <si>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</si>
  <si>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</si>
  <si>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</si>
  <si>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</si>
  <si>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10 - 14</t>
  </si>
  <si>
    <t>60 - 64</t>
  </si>
  <si>
    <t>65 - 69</t>
  </si>
  <si>
    <t>70 - 74</t>
  </si>
  <si>
    <t>75 - 79</t>
  </si>
  <si>
    <t>80 - 84</t>
  </si>
  <si>
    <t>85+</t>
  </si>
  <si>
    <t xml:space="preserve">  5 -   9</t>
  </si>
  <si>
    <t xml:space="preserve">  0 -   4</t>
  </si>
  <si>
    <t>žene</t>
  </si>
  <si>
    <t>Procjena broja stanovnika sredinom godine</t>
  </si>
  <si>
    <t>prirodni
prirast</t>
  </si>
  <si>
    <t>sklop-
ljeni
brakovi</t>
  </si>
  <si>
    <t xml:space="preserve">razve-
deni
brakovi </t>
  </si>
  <si>
    <t xml:space="preserve">2. PROCJENE STANOVNIŠTVA PREMA SPOLU I DOBNIM SKUPINAMA SREDINOM GODINE </t>
  </si>
  <si>
    <t>3. STOPE PRIRODNOG KRETANJA STANOVNIŠTVA</t>
  </si>
  <si>
    <t>Vitalni indeks (živo-
rođeni na 100 umrlih)</t>
  </si>
  <si>
    <t>Vitalni indeks (živo-
rođeni
na 100
umrlih)</t>
  </si>
  <si>
    <t>Na 1 000 stanovnika</t>
  </si>
  <si>
    <t>Izvan-
bračna djeca 
na 1 000 živo-
rođenih</t>
  </si>
  <si>
    <t>Umrla dojen-
čad
na 1 000
živo-
rođenih</t>
  </si>
  <si>
    <t>Razve-
deni
brakovi 
na 1 000
sklopljenih</t>
  </si>
  <si>
    <t>1. PRIRODNO KRETANJE STANOVNIŠTVA OD 2011. DO 2017.</t>
  </si>
  <si>
    <t>2017.</t>
  </si>
  <si>
    <t>6. ŽIVOROĐENI I UMRLI OD 2011. DO  2017.</t>
  </si>
  <si>
    <r>
      <t xml:space="preserve">5. ŽIVOROĐENI I UMRLI PREMA SPOLU PO GRADSKIM ČETVRTIMA GRADA ZAGREBA U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2017.</t>
    </r>
  </si>
  <si>
    <t>4. PRIRODNO KRETANJE STANOVNIŠTVA PO GRADSKIM ČETVRTIMA GRADA ZAGREBA U 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</si>
  <si>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</si>
  <si>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 xml:space="preserve">Izvor podataka </t>
  </si>
  <si>
    <t xml:space="preserve">Izvor podataka za izračun procjene broja stanovnika sredinom godine su Popis stanovništva, kućanstva i stanova u 2011.,podaci  vitalne statistike, unutarnje i vanjske migracije stanovništva. </t>
  </si>
  <si>
    <t>Podaci vitalne statistike temelje se na sustavnom prikupljanju podataka i izrade evidencije vitalnih događaja stanovništva upisanih u državnim maticama rođenih, umrlih i vjenčanih.</t>
  </si>
  <si>
    <t>Podaci o rođenim prikupljaju se na Statističkom izvještaju o rođenju (obrazac DEM-1), podaci o umrlima na Statističkom izvještaju o smrti (obrazac DEM-2), a podaci o sklopljenim brakovima na Statističkom izvještaju o sklopljenom braku (obrazac DEM-3), za svaki upis u državnu maticu rođenih, umrlih ili vjenčanih.</t>
  </si>
  <si>
    <t>Podaci o unutarnjoj i vanjskoj migraciji stanovništva temelje se na podacima koje prikuplja Ministarstvo unutarnjih poslova.</t>
  </si>
  <si>
    <t>Izvor podataka o razvedenim i poništenim brakovima su registri i spisi općinskih sudova nadležnih za razvod braka, a prikupljaju se na Statističkom izvještaju o razvedenom braku (obrazac RB-1).</t>
  </si>
  <si>
    <t>Obuhvat i usporedivost</t>
  </si>
  <si>
    <t>U Popisu stanovništva, kućanstva i stanova 2011. u skladu s međunarodnim statističkim standardima, za definiranje ukupnog stanovništva primijenjena je definicija uobičajenog mjesta stanovanja. Uobičajenim mjestom stanovanja smatra se ono mjesto u kojem osoba provodi većinu svoga dnevnog odmora bez obzira na kratkotrajnu odsutnost.</t>
  </si>
  <si>
    <t>Podaci vitalne statistike obuhvaćaju sve osobe koje su se rodile, umrle ili sklopile brak u određenoj kalendarskoj godini, a upisane su u državne matice, rođenih, umrlih i vjenčanih. Statističkim istraživanjem o razvedenim brakovima obuhvaćeni su svi razvedeni brakovi čija je pravomoćnost presude nastupila u kalendarskoj godini.</t>
  </si>
  <si>
    <t xml:space="preserve">Podaci vitalne statistike prikupljaju se i obrađuju u skladu s definicijom ukupnog stanovništva prema međunarodnim preporukama (UN, Eurostat, ESA i SNA). </t>
  </si>
  <si>
    <t xml:space="preserve">Prilikom usporedbe podataka vitalne statistike potrebno je voditi računa o promjeni definicije ukupnog stanovništva koja se u statističkim istraživanjima  o rođenima i umrlima primjenjuje od 1998., a o sklopljenim i razvedenim brakovima od 2000. </t>
  </si>
  <si>
    <t>Definicije i objašnjenja</t>
  </si>
  <si>
    <r>
      <t xml:space="preserve">Živorođenim </t>
    </r>
    <r>
      <rPr>
        <sz val="10"/>
        <rFont val="Calibri"/>
        <family val="2"/>
        <charset val="238"/>
      </rPr>
      <t xml:space="preserve">djetetom smatra se svako dijete koje pri rođenju diše i pokazuje druge znakove života kao što su kucanje srca, pulsiranje pupčane vrpce i nedvojbeno kretanje voljnih mišića. </t>
    </r>
  </si>
  <si>
    <r>
      <t>Mrtvorođenim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djetetom smatra se dijete rođeno odnosno izvađeno iz tijela majke bez ikakvih znakova života, tj. ako nije disalo niti pokazivalo neki drugi znak života, a nošeno je dulje od 22 tjedna trudnoće i 500 grama ili više porodne težine. Izbacivanje mrtvog ploda nošenoga manje od 22 tjedna trudnoće i 499 grama  ili manje porodne težine smatra se pobačajem (abortusom), bez obzira na to je li riječ o spontanom ili namjernom prekidu trudnoće i ne registrira se u državnim maticama niti su ti podaci iskazani u ukupnom broju mrtvorođenih.</t>
    </r>
  </si>
  <si>
    <r>
      <t>Umrli</t>
    </r>
    <r>
      <rPr>
        <sz val="10"/>
        <rFont val="Calibri"/>
        <family val="2"/>
        <charset val="238"/>
      </rPr>
      <t xml:space="preserve"> je svaka živorođena osoba kod koje je nastupio trajni prestanak svih vitalnih funkcija. </t>
    </r>
  </si>
  <si>
    <r>
      <t>Umrlom dojenčadi</t>
    </r>
    <r>
      <rPr>
        <sz val="10"/>
        <rFont val="Calibri"/>
        <family val="2"/>
        <charset val="238"/>
      </rPr>
      <t xml:space="preserve"> smatraju se djeca koja su umrla prije navršene prve godine života.</t>
    </r>
  </si>
  <si>
    <r>
      <t>Prirodni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prirast</t>
    </r>
    <r>
      <rPr>
        <sz val="10"/>
        <rFont val="Calibri"/>
        <family val="2"/>
        <charset val="238"/>
      </rPr>
      <t xml:space="preserve"> je razlika između broja živorođene djece i broja umrlih osoba.</t>
    </r>
  </si>
  <si>
    <r>
      <t>Vitalni indeks</t>
    </r>
    <r>
      <rPr>
        <sz val="10"/>
        <rFont val="Calibri"/>
        <family val="2"/>
        <charset val="238"/>
      </rPr>
      <t xml:space="preserve"> je omjer između broja živorođene djece i broja umrlih osoba, tj. broj živorođenih u odnosu na 100 umrlih osoba.</t>
    </r>
  </si>
  <si>
    <r>
      <t>Sklopljeni brak</t>
    </r>
    <r>
      <rPr>
        <sz val="10"/>
        <rFont val="Calibri"/>
        <family val="2"/>
        <charset val="238"/>
      </rPr>
      <t xml:space="preserve"> je zakonom uređena životna zajednica žene i muškarca. </t>
    </r>
  </si>
  <si>
    <r>
      <t>Razvedeni brak</t>
    </r>
    <r>
      <rPr>
        <sz val="10"/>
        <rFont val="Calibri"/>
        <family val="2"/>
        <charset val="238"/>
      </rPr>
      <t xml:space="preserve"> je pravomoćnom presudom nadležnog suda raskinuta bračna zajednica.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</si>
  <si>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Priopćenja: Prirodno kretanje stanovništva br.7.1.1 i Procjena stanovništva br.7.1.3.  </t>
    </r>
  </si>
  <si>
    <t>Kratice</t>
  </si>
  <si>
    <t xml:space="preserve"> Znakovi</t>
  </si>
  <si>
    <t xml:space="preserve">     ESA            Europski sustav nacionalnih računa</t>
  </si>
  <si>
    <t>%   postotak</t>
  </si>
  <si>
    <t xml:space="preserve">     Eurostat    Statistički ured Europske unije</t>
  </si>
  <si>
    <t>…   ne raspolaže se podatkom</t>
  </si>
  <si>
    <t xml:space="preserve">     SNA            Sustav nacionalnih računa</t>
  </si>
  <si>
    <t xml:space="preserve">     UN              Ujedinjeni narodi</t>
  </si>
  <si>
    <t xml:space="preserve">     RH              Republika Hrvatska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</si>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</sst>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6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9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6" fillId="0" borderId="0" xfId="0" applyNumberFormat="1" applyFont="1" applyAlignment="1">
      <alignment horizontal="center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center" wrapText="1"/>
    </xf>
    <xf numFmtId="3" fontId="9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10" fillId="0" borderId="0" xfId="0" applyFont="1"/>
    <xf numFmtId="3" fontId="3" fillId="0" borderId="0" xfId="0" applyNumberFormat="1" applyFont="1" applyBorder="1"/>
    <xf numFmtId="0" fontId="5" fillId="0" borderId="9" xfId="0" applyFont="1" applyBorder="1"/>
    <xf numFmtId="3" fontId="2" fillId="0" borderId="0" xfId="0" applyNumberFormat="1" applyFon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165" fontId="6" fillId="0" borderId="7" xfId="0" applyNumberFormat="1" applyFont="1" applyBorder="1" applyAlignment="1">
      <alignment horizontal="right" indent="1"/>
    </xf>
    <xf numFmtId="165" fontId="2" fillId="0" borderId="7" xfId="0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wrapText="1" indent="1"/>
    </xf>
    <xf numFmtId="0" fontId="2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1"/>
    </xf>
    <xf numFmtId="165" fontId="6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vertical="top"/>
    </xf>
    <xf numFmtId="49" fontId="12" fillId="0" borderId="0" xfId="0" applyNumberFormat="1" applyFont="1"/>
    <xf numFmtId="0" fontId="12" fillId="0" borderId="19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indent="1"/>
    </xf>
    <xf numFmtId="3" fontId="12" fillId="0" borderId="7" xfId="0" applyNumberFormat="1" applyFont="1" applyBorder="1" applyAlignment="1">
      <alignment horizontal="right" indent="1"/>
    </xf>
    <xf numFmtId="3" fontId="12" fillId="0" borderId="8" xfId="0" applyNumberFormat="1" applyFont="1" applyBorder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3" fontId="12" fillId="0" borderId="0" xfId="0" applyNumberFormat="1" applyFont="1"/>
    <xf numFmtId="3" fontId="13" fillId="0" borderId="16" xfId="0" applyNumberFormat="1" applyFont="1" applyBorder="1" applyAlignment="1">
      <alignment horizontal="right" indent="1"/>
    </xf>
    <xf numFmtId="3" fontId="13" fillId="0" borderId="23" xfId="0" applyNumberFormat="1" applyFont="1" applyBorder="1" applyAlignment="1">
      <alignment horizontal="right" indent="1"/>
    </xf>
    <xf numFmtId="3" fontId="13" fillId="0" borderId="20" xfId="0" applyNumberFormat="1" applyFont="1" applyBorder="1" applyAlignment="1">
      <alignment horizontal="right" inden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5" fontId="3" fillId="0" borderId="0" xfId="0" applyNumberFormat="1" applyFont="1" applyBorder="1" applyAlignment="1">
      <alignment wrapText="1"/>
    </xf>
    <xf numFmtId="165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164" fontId="2" fillId="0" borderId="11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center" wrapText="1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/>
    <xf numFmtId="165" fontId="3" fillId="0" borderId="0" xfId="0" applyNumberFormat="1" applyFont="1"/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7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9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justify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6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PRIRODNO KRETANJE STANOVNIŠTVA  OD  2007. DO 2017.</a:t>
            </a:r>
          </a:p>
        </c:rich>
      </c:tx>
      <c:layout>
        <c:manualLayout>
          <c:xMode val="edge"/>
          <c:yMode val="edge"/>
          <c:x val="0.21701419429594712"/>
          <c:y val="3.5294117647058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21192798519"/>
          <c:y val="0.19607874015748031"/>
          <c:w val="0.8072930353682376"/>
          <c:h val="0.60686367145283304"/>
        </c:manualLayout>
      </c:layout>
      <c:lineChart>
        <c:grouping val="standard"/>
        <c:varyColors val="0"/>
        <c:ser>
          <c:idx val="0"/>
          <c:order val="0"/>
          <c:tx>
            <c:strRef>
              <c:f>GZ!$P$15</c:f>
              <c:strCache>
                <c:ptCount val="1"/>
                <c:pt idx="0">
                  <c:v>živorođeni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chemeClr val="accent6">
                  <a:lumMod val="60000"/>
                  <a:lumOff val="40000"/>
                </a:schemeClr>
              </a:solidFill>
              <a:ln w="28575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cat>
            <c:strRef>
              <c:f>GZ!$O$16:$O$26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GZ!$P$16:$P$26</c:f>
              <c:numCache>
                <c:formatCode>#,##0</c:formatCode>
                <c:ptCount val="11"/>
                <c:pt idx="0">
                  <c:v>7900</c:v>
                </c:pt>
                <c:pt idx="1">
                  <c:v>8345</c:v>
                </c:pt>
                <c:pt idx="2">
                  <c:v>8792</c:v>
                </c:pt>
                <c:pt idx="3">
                  <c:v>8792</c:v>
                </c:pt>
                <c:pt idx="4">
                  <c:v>8411</c:v>
                </c:pt>
                <c:pt idx="5">
                  <c:v>8394</c:v>
                </c:pt>
                <c:pt idx="6">
                  <c:v>8254</c:v>
                </c:pt>
                <c:pt idx="7">
                  <c:v>8452</c:v>
                </c:pt>
                <c:pt idx="8">
                  <c:v>8039</c:v>
                </c:pt>
                <c:pt idx="9">
                  <c:v>8120</c:v>
                </c:pt>
                <c:pt idx="10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9-4BDC-8352-753419D45432}"/>
            </c:ext>
          </c:extLst>
        </c:ser>
        <c:ser>
          <c:idx val="1"/>
          <c:order val="1"/>
          <c:tx>
            <c:strRef>
              <c:f>GZ!$Q$15</c:f>
              <c:strCache>
                <c:ptCount val="1"/>
                <c:pt idx="0">
                  <c:v>umrli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accent2">
                  <a:lumMod val="75000"/>
                </a:schemeClr>
              </a:solidFill>
              <a:ln w="28575"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GZ!$O$16:$O$26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GZ!$Q$16:$Q$26</c:f>
              <c:numCache>
                <c:formatCode>#,##0</c:formatCode>
                <c:ptCount val="11"/>
                <c:pt idx="0">
                  <c:v>8631</c:v>
                </c:pt>
                <c:pt idx="1">
                  <c:v>8319</c:v>
                </c:pt>
                <c:pt idx="2">
                  <c:v>8471</c:v>
                </c:pt>
                <c:pt idx="3">
                  <c:v>8465</c:v>
                </c:pt>
                <c:pt idx="4">
                  <c:v>8396</c:v>
                </c:pt>
                <c:pt idx="5">
                  <c:v>8329</c:v>
                </c:pt>
                <c:pt idx="6">
                  <c:v>8360</c:v>
                </c:pt>
                <c:pt idx="7">
                  <c:v>8359</c:v>
                </c:pt>
                <c:pt idx="8">
                  <c:v>8821</c:v>
                </c:pt>
                <c:pt idx="9">
                  <c:v>8528</c:v>
                </c:pt>
                <c:pt idx="10">
                  <c:v>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9-4BDC-8352-753419D4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51136"/>
        <c:axId val="54653312"/>
      </c:lineChart>
      <c:catAx>
        <c:axId val="546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5465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53312"/>
        <c:scaling>
          <c:orientation val="minMax"/>
          <c:max val="9500"/>
          <c:min val="65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hr-HR" sz="900"/>
                  <a:t>broj osoba</a:t>
                </a:r>
              </a:p>
            </c:rich>
          </c:tx>
          <c:layout>
            <c:manualLayout>
              <c:xMode val="edge"/>
              <c:yMode val="edge"/>
              <c:x val="1.9097253311563478E-2"/>
              <c:y val="0.408824146981627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54651136"/>
        <c:crosses val="autoZero"/>
        <c:crossBetween val="between"/>
      </c:valAx>
      <c:spPr>
        <a:solidFill>
          <a:srgbClr val="FFFFFF"/>
        </a:solidFill>
        <a:ln w="12700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463460880099017"/>
          <c:y val="0.56470680870773504"/>
          <c:w val="0.21599224010042223"/>
          <c:h val="9.50983480006175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21571553750067E-2"/>
          <c:y val="3.8820438660290633E-2"/>
          <c:w val="0.69433835345406802"/>
          <c:h val="0.88319950942370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Procjena!$J$27:$J$44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Procjena!$L$27:$L$44</c:f>
              <c:numCache>
                <c:formatCode>#,##0</c:formatCode>
                <c:ptCount val="18"/>
                <c:pt idx="0">
                  <c:v>20260</c:v>
                </c:pt>
                <c:pt idx="1">
                  <c:v>20795</c:v>
                </c:pt>
                <c:pt idx="2">
                  <c:v>17449</c:v>
                </c:pt>
                <c:pt idx="3">
                  <c:v>18106</c:v>
                </c:pt>
                <c:pt idx="4">
                  <c:v>21217</c:v>
                </c:pt>
                <c:pt idx="5">
                  <c:v>26154</c:v>
                </c:pt>
                <c:pt idx="6">
                  <c:v>32162</c:v>
                </c:pt>
                <c:pt idx="7">
                  <c:v>33803</c:v>
                </c:pt>
                <c:pt idx="8">
                  <c:v>30326</c:v>
                </c:pt>
                <c:pt idx="9">
                  <c:v>28203</c:v>
                </c:pt>
                <c:pt idx="10">
                  <c:v>27731</c:v>
                </c:pt>
                <c:pt idx="11">
                  <c:v>28886</c:v>
                </c:pt>
                <c:pt idx="12">
                  <c:v>29648</c:v>
                </c:pt>
                <c:pt idx="13">
                  <c:v>26615</c:v>
                </c:pt>
                <c:pt idx="14">
                  <c:v>21316</c:v>
                </c:pt>
                <c:pt idx="15">
                  <c:v>18919</c:v>
                </c:pt>
                <c:pt idx="16">
                  <c:v>14152</c:v>
                </c:pt>
                <c:pt idx="17">
                  <c:v>11404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9E3-BD9E-6150ABB6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898368"/>
        <c:axId val="65899904"/>
      </c:barChart>
      <c:catAx>
        <c:axId val="6589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899904"/>
        <c:crosses val="autoZero"/>
        <c:auto val="1"/>
        <c:lblAlgn val="ctr"/>
        <c:lblOffset val="100"/>
        <c:noMultiLvlLbl val="0"/>
      </c:catAx>
      <c:valAx>
        <c:axId val="65899904"/>
        <c:scaling>
          <c:orientation val="minMax"/>
          <c:max val="34000"/>
          <c:min val="4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5898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26524130066532"/>
          <c:y val="3.8752919707283381E-2"/>
          <c:w val="0.68274496689285424"/>
          <c:h val="0.8820039767281704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CB3-4CF6-9EF6-E629B46461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Procjena!$J$27:$J$44</c:f>
              <c:strCache>
                <c:ptCount val="18"/>
                <c:pt idx="0">
                  <c:v>  0 -   4</c:v>
                </c:pt>
                <c:pt idx="1">
                  <c:v>  5 -  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85+</c:v>
                </c:pt>
              </c:strCache>
            </c:strRef>
          </c:cat>
          <c:val>
            <c:numRef>
              <c:f>Procjena!$K$27:$K$44</c:f>
              <c:numCache>
                <c:formatCode>#,##0</c:formatCode>
                <c:ptCount val="18"/>
                <c:pt idx="0">
                  <c:v>21484</c:v>
                </c:pt>
                <c:pt idx="1">
                  <c:v>21779</c:v>
                </c:pt>
                <c:pt idx="2">
                  <c:v>18354</c:v>
                </c:pt>
                <c:pt idx="3">
                  <c:v>19189</c:v>
                </c:pt>
                <c:pt idx="4">
                  <c:v>21906</c:v>
                </c:pt>
                <c:pt idx="5">
                  <c:v>24941</c:v>
                </c:pt>
                <c:pt idx="6">
                  <c:v>29962</c:v>
                </c:pt>
                <c:pt idx="7">
                  <c:v>32435</c:v>
                </c:pt>
                <c:pt idx="8">
                  <c:v>28721</c:v>
                </c:pt>
                <c:pt idx="9">
                  <c:v>26181</c:v>
                </c:pt>
                <c:pt idx="10">
                  <c:v>24913</c:v>
                </c:pt>
                <c:pt idx="11">
                  <c:v>23280</c:v>
                </c:pt>
                <c:pt idx="12">
                  <c:v>23639</c:v>
                </c:pt>
                <c:pt idx="13">
                  <c:v>19662</c:v>
                </c:pt>
                <c:pt idx="14">
                  <c:v>13865</c:v>
                </c:pt>
                <c:pt idx="15">
                  <c:v>12391</c:v>
                </c:pt>
                <c:pt idx="16">
                  <c:v>8147</c:v>
                </c:pt>
                <c:pt idx="17">
                  <c:v>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7-47D1-8128-2DF8B1AB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6260992"/>
        <c:axId val="66262528"/>
      </c:barChart>
      <c:catAx>
        <c:axId val="66260992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62528"/>
        <c:crosses val="autoZero"/>
        <c:auto val="1"/>
        <c:lblAlgn val="ctr"/>
        <c:lblOffset val="100"/>
        <c:noMultiLvlLbl val="0"/>
      </c:catAx>
      <c:valAx>
        <c:axId val="66262528"/>
        <c:scaling>
          <c:orientation val="maxMin"/>
          <c:max val="34000"/>
          <c:min val="4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6099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chemeClr val="tx1"/>
                </a:solidFill>
              </a:rPr>
              <a:t>STOPE PRIRODNOG PRIRASTA STANOVNIŠTVA
GRAD ZAGREB I REPUBLIKA HRVATSKA OD 2007. DO 2017.</a:t>
            </a:r>
          </a:p>
        </c:rich>
      </c:tx>
      <c:layout>
        <c:manualLayout>
          <c:xMode val="edge"/>
          <c:yMode val="edge"/>
          <c:x val="0.22438755384029743"/>
          <c:y val="1.2853479612119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2337584307985592E-2"/>
          <c:y val="0.19487596134672081"/>
          <c:w val="0.86279570713058584"/>
          <c:h val="0.6170784221787472"/>
        </c:manualLayout>
      </c:layout>
      <c:lineChart>
        <c:grouping val="standard"/>
        <c:varyColors val="0"/>
        <c:ser>
          <c:idx val="0"/>
          <c:order val="0"/>
          <c:tx>
            <c:strRef>
              <c:f>'GZ stope'!$L$11</c:f>
              <c:strCache>
                <c:ptCount val="1"/>
                <c:pt idx="0">
                  <c:v>Grad Zagreb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'GZ stope'!$K$19:$K$29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'GZ stope'!$L$19:$L$29</c:f>
              <c:numCache>
                <c:formatCode>#,##0.00</c:formatCode>
                <c:ptCount val="11"/>
                <c:pt idx="0" formatCode="#,##0.0">
                  <c:v>-0.9</c:v>
                </c:pt>
                <c:pt idx="1">
                  <c:v>0.03</c:v>
                </c:pt>
                <c:pt idx="2" formatCode="#,##0.0">
                  <c:v>0.4</c:v>
                </c:pt>
                <c:pt idx="3" formatCode="#,##0.0">
                  <c:v>0.4</c:v>
                </c:pt>
                <c:pt idx="4" formatCode="General">
                  <c:v>2E-3</c:v>
                </c:pt>
                <c:pt idx="5" formatCode="General">
                  <c:v>0.1</c:v>
                </c:pt>
                <c:pt idx="6" formatCode="General">
                  <c:v>-0.1</c:v>
                </c:pt>
                <c:pt idx="7" formatCode="General">
                  <c:v>0.1</c:v>
                </c:pt>
                <c:pt idx="8" formatCode="General">
                  <c:v>-0.9</c:v>
                </c:pt>
                <c:pt idx="9" formatCode="General">
                  <c:v>-0.5</c:v>
                </c:pt>
                <c:pt idx="10" formatCode="General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2-4B82-8950-C251B3500156}"/>
            </c:ext>
          </c:extLst>
        </c:ser>
        <c:ser>
          <c:idx val="1"/>
          <c:order val="1"/>
          <c:tx>
            <c:strRef>
              <c:f>'GZ stope'!$M$11</c:f>
              <c:strCache>
                <c:ptCount val="1"/>
                <c:pt idx="0">
                  <c:v>Republika Hrvatska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'GZ stope'!$K$19:$K$29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'GZ stope'!$M$19:$M$29</c:f>
              <c:numCache>
                <c:formatCode>General</c:formatCode>
                <c:ptCount val="11"/>
                <c:pt idx="0">
                  <c:v>-2.4</c:v>
                </c:pt>
                <c:pt idx="1">
                  <c:v>-1.9</c:v>
                </c:pt>
                <c:pt idx="2">
                  <c:v>-1.8</c:v>
                </c:pt>
                <c:pt idx="3">
                  <c:v>-2</c:v>
                </c:pt>
                <c:pt idx="4">
                  <c:v>-2.2999999999999998</c:v>
                </c:pt>
                <c:pt idx="5">
                  <c:v>-2.2999999999999998</c:v>
                </c:pt>
                <c:pt idx="6">
                  <c:v>-2.5</c:v>
                </c:pt>
                <c:pt idx="7">
                  <c:v>-2.7</c:v>
                </c:pt>
                <c:pt idx="8" formatCode="0.0">
                  <c:v>-4</c:v>
                </c:pt>
                <c:pt idx="9" formatCode="0.0">
                  <c:v>-3.4</c:v>
                </c:pt>
                <c:pt idx="10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2-4B82-8950-C251B350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1968"/>
        <c:axId val="66589056"/>
      </c:lineChart>
      <c:catAx>
        <c:axId val="662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5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5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19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PRIRODNI PRIRAST STANOVNIŠTVA</a:t>
            </a:r>
            <a:r>
              <a:rPr lang="hr-HR" sz="1100" baseline="0"/>
              <a:t> </a:t>
            </a:r>
            <a:r>
              <a:rPr lang="hr-HR" sz="1100"/>
              <a:t>PO GRADSKIM ČETVRTIMA GRADA ZAGREBA U 2017.</a:t>
            </a:r>
          </a:p>
        </c:rich>
      </c:tx>
      <c:layout>
        <c:manualLayout>
          <c:xMode val="edge"/>
          <c:yMode val="edge"/>
          <c:x val="0.16611695186146425"/>
          <c:y val="1.25049287745330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76385610949825E-2"/>
          <c:y val="8.6050053602454629E-2"/>
          <c:w val="0.94537660909097254"/>
          <c:h val="0.851190467388759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F9-42DA-A465-96641A8BE87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F9-42DA-A465-96641A8BE87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F9-42DA-A465-96641A8BE87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89-412F-984B-BCA5BC2841C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89-412F-984B-BCA5BC2841CF}"/>
              </c:ext>
            </c:extLst>
          </c:dPt>
          <c:dLbls>
            <c:dLbl>
              <c:idx val="0"/>
              <c:layout>
                <c:manualLayout>
                  <c:x val="-3.4432632260489944E-3"/>
                  <c:y val="-9.2715520571507934E-3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Gornji grad - </a:t>
                    </a:r>
                  </a:p>
                  <a:p>
                    <a:r>
                      <a:rPr lang="en-US" sz="900"/>
                      <a:t>Medveščak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89-412F-984B-BCA5BC2841CF}"/>
                </c:ext>
              </c:extLst>
            </c:dLbl>
            <c:dLbl>
              <c:idx val="1"/>
              <c:layout>
                <c:manualLayout>
                  <c:x val="0"/>
                  <c:y val="-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89-412F-984B-BCA5BC2841CF}"/>
                </c:ext>
              </c:extLst>
            </c:dLbl>
            <c:dLbl>
              <c:idx val="15"/>
              <c:layout>
                <c:manualLayout>
                  <c:x val="-1.8621973929237865E-3"/>
                  <c:y val="6.7854131782341042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89-412F-984B-BCA5BC2841CF}"/>
                </c:ext>
              </c:extLst>
            </c:dLbl>
            <c:dLbl>
              <c:idx val="16"/>
              <c:layout/>
              <c:tx>
                <c:rich>
                  <a:bodyPr lIns="0" tIns="0" rIns="0" bIns="0"/>
                  <a:lstStyle/>
                  <a:p>
                    <a:pPr>
                      <a:defRPr sz="900">
                        <a:solidFill>
                          <a:schemeClr val="tx1"/>
                        </a:solidFill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</a:rPr>
                      <a:t>Stenjevec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3-6089-412F-984B-BCA5BC2841C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/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'GČ sve'!$M$13:$M$29</c:f>
              <c:strCache>
                <c:ptCount val="17"/>
                <c:pt idx="0">
                  <c:v>Gornji grad - Medveščak</c:v>
                </c:pt>
                <c:pt idx="1">
                  <c:v>Donji grad</c:v>
                </c:pt>
                <c:pt idx="2">
                  <c:v>Novi Zagreb - istok</c:v>
                </c:pt>
                <c:pt idx="3">
                  <c:v>Maksimir</c:v>
                </c:pt>
                <c:pt idx="4">
                  <c:v>Trnje</c:v>
                </c:pt>
                <c:pt idx="5">
                  <c:v>Trešnjevka - jug</c:v>
                </c:pt>
                <c:pt idx="6">
                  <c:v>Podsused - Vrapče</c:v>
                </c:pt>
                <c:pt idx="7">
                  <c:v>Trešnjevka - sjever</c:v>
                </c:pt>
                <c:pt idx="8">
                  <c:v>Brezovica</c:v>
                </c:pt>
                <c:pt idx="9">
                  <c:v>Gornja Dubrava</c:v>
                </c:pt>
                <c:pt idx="10">
                  <c:v>Podsljeme</c:v>
                </c:pt>
                <c:pt idx="11">
                  <c:v>Črnomerec</c:v>
                </c:pt>
                <c:pt idx="12">
                  <c:v>Peščenica - Žitnjak</c:v>
                </c:pt>
                <c:pt idx="13">
                  <c:v>Donja Dubrava</c:v>
                </c:pt>
                <c:pt idx="14">
                  <c:v>Sesvete</c:v>
                </c:pt>
                <c:pt idx="15">
                  <c:v>Novi Zagreb - zapad</c:v>
                </c:pt>
                <c:pt idx="16">
                  <c:v>Stenjevec</c:v>
                </c:pt>
              </c:strCache>
            </c:strRef>
          </c:cat>
          <c:val>
            <c:numRef>
              <c:f>'GČ sve'!$N$13:$N$29</c:f>
              <c:numCache>
                <c:formatCode>#,##0</c:formatCode>
                <c:ptCount val="17"/>
                <c:pt idx="0">
                  <c:v>-276</c:v>
                </c:pt>
                <c:pt idx="1">
                  <c:v>-258</c:v>
                </c:pt>
                <c:pt idx="2">
                  <c:v>-242</c:v>
                </c:pt>
                <c:pt idx="3">
                  <c:v>-189</c:v>
                </c:pt>
                <c:pt idx="4">
                  <c:v>-119</c:v>
                </c:pt>
                <c:pt idx="5">
                  <c:v>-112</c:v>
                </c:pt>
                <c:pt idx="6">
                  <c:v>-89</c:v>
                </c:pt>
                <c:pt idx="7">
                  <c:v>-65</c:v>
                </c:pt>
                <c:pt idx="8">
                  <c:v>-44</c:v>
                </c:pt>
                <c:pt idx="9">
                  <c:v>-27</c:v>
                </c:pt>
                <c:pt idx="10">
                  <c:v>-17</c:v>
                </c:pt>
                <c:pt idx="11">
                  <c:v>-9</c:v>
                </c:pt>
                <c:pt idx="12">
                  <c:v>21</c:v>
                </c:pt>
                <c:pt idx="13">
                  <c:v>31</c:v>
                </c:pt>
                <c:pt idx="14">
                  <c:v>184</c:v>
                </c:pt>
                <c:pt idx="15">
                  <c:v>227</c:v>
                </c:pt>
                <c:pt idx="16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9-4202-9A20-67954644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8756224"/>
        <c:axId val="88757760"/>
      </c:barChart>
      <c:catAx>
        <c:axId val="88756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8757760"/>
        <c:crosses val="autoZero"/>
        <c:auto val="1"/>
        <c:lblAlgn val="ctr"/>
        <c:lblOffset val="100"/>
        <c:tickMarkSkip val="1"/>
        <c:noMultiLvlLbl val="0"/>
      </c:catAx>
      <c:valAx>
        <c:axId val="88757760"/>
        <c:scaling>
          <c:orientation val="minMax"/>
          <c:max val="350"/>
          <c:min val="-350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sr-Latn-RS"/>
          </a:p>
        </c:txPr>
        <c:crossAx val="88756224"/>
        <c:crosses val="autoZero"/>
        <c:crossBetween val="between"/>
        <c:majorUnit val="100"/>
      </c:valAx>
      <c:spPr>
        <a:noFill/>
        <a:ln w="12700">
          <a:solidFill>
            <a:schemeClr val="bg1">
              <a:lumMod val="8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Calibri" pitchFamily="34" charset="0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000" b="0"/>
              <a:t>ŽIVOROĐENI U 2017.</a:t>
            </a:r>
          </a:p>
          <a:p>
            <a:pPr>
              <a:defRPr sz="1100" b="0"/>
            </a:pPr>
            <a:r>
              <a:rPr lang="hr-HR" sz="1000" b="0"/>
              <a:t>PREMA SPOLU</a:t>
            </a:r>
          </a:p>
        </c:rich>
      </c:tx>
      <c:layout>
        <c:manualLayout>
          <c:xMode val="edge"/>
          <c:yMode val="edge"/>
          <c:x val="0.32884819040614305"/>
          <c:y val="4.09027666445274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93282312448705"/>
          <c:y val="0.21890638240615623"/>
          <c:w val="0.54631913247784736"/>
          <c:h val="0.6629300695096535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B1F8-4156-AB4E-F3EFB0B1071E}"/>
              </c:ext>
            </c:extLst>
          </c:dPt>
          <c:dLbls>
            <c:dLbl>
              <c:idx val="0"/>
              <c:layout>
                <c:manualLayout>
                  <c:x val="-1.8882603109087001E-2"/>
                  <c:y val="7.045348498104395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muška</a:t>
                    </a:r>
                  </a:p>
                  <a:p>
                    <a:r>
                      <a:rPr lang="en-US" sz="900">
                        <a:latin typeface="+mn-lt"/>
                      </a:rPr>
                      <a:t> djeca
51,0 %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8-4156-AB4E-F3EFB0B1071E}"/>
                </c:ext>
              </c:extLst>
            </c:dLbl>
            <c:dLbl>
              <c:idx val="1"/>
              <c:layout>
                <c:manualLayout>
                  <c:x val="2.4125460534212315E-2"/>
                  <c:y val="-0.14943314377369496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ženska</a:t>
                    </a:r>
                  </a:p>
                  <a:p>
                    <a:r>
                      <a:rPr lang="en-US" sz="900">
                        <a:latin typeface="+mn-lt"/>
                      </a:rPr>
                      <a:t> djeca
49,0 %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8-4156-AB4E-F3EFB0B10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'GČ živ-umrli-spol'!$L$9:$L$10</c:f>
              <c:strCache>
                <c:ptCount val="2"/>
                <c:pt idx="0">
                  <c:v>živorođena muška djeca</c:v>
                </c:pt>
                <c:pt idx="1">
                  <c:v>živorođena ženska djeca</c:v>
                </c:pt>
              </c:strCache>
            </c:strRef>
          </c:cat>
          <c:val>
            <c:numRef>
              <c:f>'GČ živ-umrli-spol'!$M$9:$M$10</c:f>
              <c:numCache>
                <c:formatCode>#,##0.0</c:formatCode>
                <c:ptCount val="2"/>
                <c:pt idx="0">
                  <c:v>51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F8-4156-AB4E-F3EFB0B107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000" b="0"/>
              <a:t>UMRLI U 2017.</a:t>
            </a:r>
          </a:p>
          <a:p>
            <a:pPr>
              <a:defRPr/>
            </a:pPr>
            <a:r>
              <a:rPr lang="hr-HR" sz="1000" b="0"/>
              <a:t>PREMA SPOLU</a:t>
            </a:r>
          </a:p>
        </c:rich>
      </c:tx>
      <c:layout>
        <c:manualLayout>
          <c:xMode val="edge"/>
          <c:yMode val="edge"/>
          <c:x val="0.35428030303030306"/>
          <c:y val="6.008088903703908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1287-4C15-A02C-C7C1CF870728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87-4C15-A02C-C7C1CF870728}"/>
              </c:ext>
            </c:extLst>
          </c:dPt>
          <c:dLbls>
            <c:dLbl>
              <c:idx val="0"/>
              <c:layout>
                <c:manualLayout>
                  <c:x val="7.1498250218723679E-3"/>
                  <c:y val="7.907954214056575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muške </a:t>
                    </a:r>
                  </a:p>
                  <a:p>
                    <a:r>
                      <a:rPr lang="en-US" sz="900">
                        <a:latin typeface="+mn-lt"/>
                      </a:rPr>
                      <a:t>osobe
47,0 %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87-4C15-A02C-C7C1CF870728}"/>
                </c:ext>
              </c:extLst>
            </c:dLbl>
            <c:dLbl>
              <c:idx val="1"/>
              <c:layout>
                <c:manualLayout>
                  <c:x val="1.6288773562395609E-2"/>
                  <c:y val="-0.13596854599745037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 ženske</a:t>
                    </a:r>
                  </a:p>
                  <a:p>
                    <a:r>
                      <a:rPr lang="en-US" sz="900">
                        <a:latin typeface="+mn-lt"/>
                      </a:rPr>
                      <a:t> osobe
53,0 %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87-4C15-A02C-C7C1CF87072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'GČ živ-umrli-spol'!$L$14:$L$15</c:f>
              <c:strCache>
                <c:ptCount val="2"/>
                <c:pt idx="0">
                  <c:v>umrle muške osobe</c:v>
                </c:pt>
                <c:pt idx="1">
                  <c:v>umrle ženske osobe</c:v>
                </c:pt>
              </c:strCache>
            </c:strRef>
          </c:cat>
          <c:val>
            <c:numRef>
              <c:f>'GČ živ-umrli-spol'!$M$14:$M$15</c:f>
              <c:numCache>
                <c:formatCode>#,##0.0</c:formatCode>
                <c:ptCount val="2"/>
                <c:pt idx="0">
                  <c:v>47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7-4C15-A02C-C7C1CF87072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000"/>
              <a:t>ŽIVOROĐENI I UMRLI OD 2007. DO 2017.</a:t>
            </a:r>
          </a:p>
        </c:rich>
      </c:tx>
      <c:layout>
        <c:manualLayout>
          <c:xMode val="edge"/>
          <c:yMode val="edge"/>
          <c:x val="0.32598425196850395"/>
          <c:y val="3.1578947368421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015748031496062E-2"/>
          <c:y val="0.19210526315789472"/>
          <c:w val="0.87559055118110241"/>
          <c:h val="0.56052631578947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'GČ-RH živor-umrli-indeksi'!$P$20</c:f>
              <c:strCache>
                <c:ptCount val="1"/>
                <c:pt idx="0">
                  <c:v>živorođeni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'GČ-RH živor-umrli-indeksi'!$O$28:$O$38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'GČ-RH živor-umrli-indeksi'!$P$28:$P$38</c:f>
              <c:numCache>
                <c:formatCode>0.0</c:formatCode>
                <c:ptCount val="11"/>
                <c:pt idx="0">
                  <c:v>104.5</c:v>
                </c:pt>
                <c:pt idx="1">
                  <c:v>105.6</c:v>
                </c:pt>
                <c:pt idx="2">
                  <c:v>105.4</c:v>
                </c:pt>
                <c:pt idx="3">
                  <c:v>100</c:v>
                </c:pt>
                <c:pt idx="4">
                  <c:v>95.7</c:v>
                </c:pt>
                <c:pt idx="5" formatCode="General">
                  <c:v>99.8</c:v>
                </c:pt>
                <c:pt idx="6">
                  <c:v>98.3</c:v>
                </c:pt>
                <c:pt idx="7" formatCode="General">
                  <c:v>102.4</c:v>
                </c:pt>
                <c:pt idx="8" formatCode="General">
                  <c:v>95.1</c:v>
                </c:pt>
                <c:pt idx="9">
                  <c:v>101</c:v>
                </c:pt>
                <c:pt idx="10" formatCode="General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6-4DF3-B476-F73AB03DFB5D}"/>
            </c:ext>
          </c:extLst>
        </c:ser>
        <c:ser>
          <c:idx val="1"/>
          <c:order val="1"/>
          <c:tx>
            <c:strRef>
              <c:f>'GČ-RH živor-umrli-indeksi'!$Q$20</c:f>
              <c:strCache>
                <c:ptCount val="1"/>
                <c:pt idx="0">
                  <c:v>umrli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'GČ-RH živor-umrli-indeksi'!$O$28:$O$38</c:f>
              <c:strCache>
                <c:ptCount val="11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  <c:pt idx="10">
                  <c:v>2017.</c:v>
                </c:pt>
              </c:strCache>
            </c:strRef>
          </c:cat>
          <c:val>
            <c:numRef>
              <c:f>'GČ-RH živor-umrli-indeksi'!$Q$28:$Q$38</c:f>
              <c:numCache>
                <c:formatCode>0.0</c:formatCode>
                <c:ptCount val="11"/>
                <c:pt idx="0">
                  <c:v>105.1</c:v>
                </c:pt>
                <c:pt idx="1">
                  <c:v>96.4</c:v>
                </c:pt>
                <c:pt idx="2">
                  <c:v>101.8</c:v>
                </c:pt>
                <c:pt idx="3">
                  <c:v>99.9</c:v>
                </c:pt>
                <c:pt idx="4">
                  <c:v>99.2</c:v>
                </c:pt>
                <c:pt idx="5" formatCode="#,##0.0">
                  <c:v>99.2</c:v>
                </c:pt>
                <c:pt idx="6">
                  <c:v>100.4</c:v>
                </c:pt>
                <c:pt idx="7" formatCode="#,##0.0">
                  <c:v>100</c:v>
                </c:pt>
                <c:pt idx="8" formatCode="#,##0.0">
                  <c:v>105.5</c:v>
                </c:pt>
                <c:pt idx="9" formatCode="General">
                  <c:v>96.7</c:v>
                </c:pt>
                <c:pt idx="10" formatCode="General">
                  <c:v>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6-4DF3-B476-F73AB03DF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78080"/>
        <c:axId val="112479616"/>
      </c:barChart>
      <c:catAx>
        <c:axId val="1124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247961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2479616"/>
        <c:scaling>
          <c:orientation val="minMax"/>
          <c:max val="110"/>
          <c:min val="9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/>
                </a:pPr>
                <a:r>
                  <a:rPr lang="hr-HR" sz="900"/>
                  <a:t>indeksi</a:t>
                </a:r>
              </a:p>
            </c:rich>
          </c:tx>
          <c:layout>
            <c:manualLayout>
              <c:xMode val="edge"/>
              <c:yMode val="edge"/>
              <c:x val="6.8241469816272965E-3"/>
              <c:y val="0.11315794383001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12478080"/>
        <c:crosses val="autoZero"/>
        <c:crossBetween val="between"/>
      </c:valAx>
      <c:spPr>
        <a:solidFill>
          <a:srgbClr val="FFFFFF"/>
        </a:solidFill>
        <a:ln w="12700">
          <a:solidFill>
            <a:schemeClr val="bg1">
              <a:lumMod val="75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472241154017809"/>
          <c:y val="0.88464258734452295"/>
          <c:w val="0.26929133858267718"/>
          <c:h val="6.315789473684208E-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75000"/>
            </a:schemeClr>
          </a:solidFill>
          <a:prstDash val="solid"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Calibri" pitchFamily="34" charset="0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13</xdr:row>
      <xdr:rowOff>95250</xdr:rowOff>
    </xdr:from>
    <xdr:to>
      <xdr:col>11</xdr:col>
      <xdr:colOff>285750</xdr:colOff>
      <xdr:row>30</xdr:row>
      <xdr:rowOff>95250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219075</xdr:rowOff>
    </xdr:from>
    <xdr:to>
      <xdr:col>8</xdr:col>
      <xdr:colOff>295275</xdr:colOff>
      <xdr:row>47</xdr:row>
      <xdr:rowOff>76201</xdr:rowOff>
    </xdr:to>
    <xdr:grpSp>
      <xdr:nvGrpSpPr>
        <xdr:cNvPr id="9" name="Group 8"/>
        <xdr:cNvGrpSpPr/>
      </xdr:nvGrpSpPr>
      <xdr:grpSpPr>
        <a:xfrm>
          <a:off x="142875" y="5991225"/>
          <a:ext cx="5191125" cy="4467226"/>
          <a:chOff x="946642" y="10267951"/>
          <a:chExt cx="5674405" cy="4508624"/>
        </a:xfrm>
      </xdr:grpSpPr>
      <xdr:graphicFrame macro="">
        <xdr:nvGraphicFramePr>
          <xdr:cNvPr id="4" name="Chart 3"/>
          <xdr:cNvGraphicFramePr/>
        </xdr:nvGraphicFramePr>
        <xdr:xfrm>
          <a:off x="3796772" y="10854359"/>
          <a:ext cx="2824275" cy="39173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Chart 5"/>
          <xdr:cNvGraphicFramePr>
            <a:graphicFrameLocks/>
          </xdr:cNvGraphicFramePr>
        </xdr:nvGraphicFramePr>
        <xdr:xfrm>
          <a:off x="946642" y="10825521"/>
          <a:ext cx="2902521" cy="39510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/>
          <xdr:cNvSpPr txBox="1"/>
        </xdr:nvSpPr>
        <xdr:spPr>
          <a:xfrm>
            <a:off x="2362639" y="10267951"/>
            <a:ext cx="3206821" cy="285750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rtl="0"/>
            <a:r>
              <a:rPr lang="hr-HR" sz="1000" b="0" i="0" baseline="0">
                <a:effectLst/>
                <a:latin typeface="+mn-lt"/>
                <a:ea typeface="+mn-ea"/>
                <a:cs typeface="+mn-cs"/>
              </a:rPr>
              <a:t>PROCJENA STANOVNIŠTVA SREDINOM 2017.</a:t>
            </a:r>
            <a:endParaRPr lang="hr-HR" sz="1000">
              <a:effectLst/>
            </a:endParaRPr>
          </a:p>
        </xdr:txBody>
      </xdr:sp>
    </xdr:grpSp>
    <xdr:clientData/>
  </xdr:twoCellAnchor>
  <xdr:twoCellAnchor>
    <xdr:from>
      <xdr:col>2</xdr:col>
      <xdr:colOff>323851</xdr:colOff>
      <xdr:row>25</xdr:row>
      <xdr:rowOff>123825</xdr:rowOff>
    </xdr:from>
    <xdr:to>
      <xdr:col>5</xdr:col>
      <xdr:colOff>200025</xdr:colOff>
      <xdr:row>27</xdr:row>
      <xdr:rowOff>142876</xdr:rowOff>
    </xdr:to>
    <xdr:sp macro="" textlink="">
      <xdr:nvSpPr>
        <xdr:cNvPr id="2" name="TextBox 1"/>
        <xdr:cNvSpPr txBox="1"/>
      </xdr:nvSpPr>
      <xdr:spPr>
        <a:xfrm>
          <a:off x="1647826" y="6315075"/>
          <a:ext cx="1733549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900"/>
            <a:t>Muškarci          Godine          Žene</a:t>
          </a:r>
        </a:p>
        <a:p>
          <a:r>
            <a:rPr lang="hr-HR" sz="900" baseline="0"/>
            <a:t>                           starosti</a:t>
          </a:r>
          <a:endParaRPr lang="hr-HR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14</xdr:row>
      <xdr:rowOff>81915</xdr:rowOff>
    </xdr:from>
    <xdr:to>
      <xdr:col>8</xdr:col>
      <xdr:colOff>552450</xdr:colOff>
      <xdr:row>31</xdr:row>
      <xdr:rowOff>161925</xdr:rowOff>
    </xdr:to>
    <xdr:graphicFrame macro="">
      <xdr:nvGraphicFramePr>
        <xdr:cNvPr id="2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0.00312</cdr:x>
      <cdr:y>0.12134</cdr:y>
    </cdr:from>
    <cdr:to>
      <cdr:x>0.07234</cdr:x>
      <cdr:y>0.16635</cdr:y>
    </cdr:to>
    <cdr:sp macro="" textlink="">
      <cdr:nvSpPr>
        <cdr:cNvPr id="1843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" y="441960"/>
          <a:ext cx="380981" cy="163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stope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19051</xdr:rowOff>
    </xdr:from>
    <xdr:to>
      <xdr:col>9</xdr:col>
      <xdr:colOff>333375</xdr:colOff>
      <xdr:row>44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195262</xdr:rowOff>
    </xdr:from>
    <xdr:to>
      <xdr:col>3</xdr:col>
      <xdr:colOff>380999</xdr:colOff>
      <xdr:row>36</xdr:row>
      <xdr:rowOff>132194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333376</xdr:colOff>
      <xdr:row>22</xdr:row>
      <xdr:rowOff>161925</xdr:rowOff>
    </xdr:from>
    <xdr:to>
      <xdr:col>8</xdr:col>
      <xdr:colOff>542926</xdr:colOff>
      <xdr:row>36</xdr:row>
      <xdr:rowOff>161925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125730</xdr:rowOff>
    </xdr:from>
    <xdr:to>
      <xdr:col>8</xdr:col>
      <xdr:colOff>438150</xdr:colOff>
      <xdr:row>30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361950</xdr:colOff>
      <xdr:row>14</xdr:row>
      <xdr:rowOff>133349</xdr:rowOff>
    </xdr:from>
    <xdr:ext cx="1162049" cy="163956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695825" y="4171949"/>
          <a:ext cx="1162049" cy="16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prethodna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 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godina</a:t>
          </a:r>
          <a:r>
            <a:rPr lang="hr-HR" sz="900" b="1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 =</a:t>
          </a:r>
          <a:r>
            <a:rPr lang="hr-HR" sz="900" b="0" i="0" u="none" strike="noStrike" baseline="0">
              <a:solidFill>
                <a:srgbClr val="000000"/>
              </a:solidFill>
              <a:latin typeface="Calibri" pitchFamily="34" charset="0"/>
              <a:cs typeface="Calibri" pitchFamily="34" charset="0"/>
            </a:rPr>
            <a:t>100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topLeftCell="A5" workbookViewId="0">
      <selection activeCell="W17" sqref="W17"/>
    </sheetView>
  </sheetViews>
  <sheetFormatPr defaultColWidth="9.140625" defaultRowHeight="15" x14ac:dyDescent="0.25"/>
  <cols>
    <col min="1" max="1" width="7.42578125" style="4" customWidth="1"/>
    <col min="2" max="2" width="8.5703125" style="4" customWidth="1"/>
    <col min="3" max="3" width="11" style="4" customWidth="1"/>
    <col min="4" max="4" width="7.85546875" style="4" customWidth="1"/>
    <col min="5" max="5" width="6.5703125" style="4" customWidth="1"/>
    <col min="6" max="6" width="7.7109375" style="4" customWidth="1"/>
    <col min="7" max="7" width="7.85546875" style="4" customWidth="1"/>
    <col min="8" max="8" width="6.42578125" style="4" customWidth="1"/>
    <col min="9" max="10" width="7.85546875" style="4" customWidth="1"/>
    <col min="11" max="13" width="7.5703125" style="4" customWidth="1"/>
    <col min="14" max="14" width="6" style="4" customWidth="1"/>
    <col min="15" max="15" width="6" style="2" customWidth="1"/>
    <col min="16" max="16" width="7.140625" style="3" customWidth="1"/>
    <col min="17" max="17" width="6.5703125" style="3" customWidth="1"/>
    <col min="18" max="18" width="8.5703125" style="7" customWidth="1"/>
    <col min="19" max="19" width="7.5703125" style="4" customWidth="1"/>
    <col min="20" max="21" width="7" style="4" customWidth="1"/>
    <col min="22" max="22" width="6.140625" style="4" customWidth="1"/>
    <col min="23" max="23" width="7" style="4" customWidth="1"/>
    <col min="24" max="16384" width="9.140625" style="4"/>
  </cols>
  <sheetData>
    <row r="1" spans="1:23" s="104" customFormat="1" ht="27.75" customHeight="1" x14ac:dyDescent="0.2">
      <c r="A1" s="104" t="s">
        <v>96</v>
      </c>
      <c r="O1" s="105"/>
      <c r="P1" s="106"/>
      <c r="Q1" s="106"/>
      <c r="R1" s="107"/>
      <c r="S1" s="108"/>
      <c r="T1" s="108"/>
      <c r="U1" s="108"/>
    </row>
    <row r="2" spans="1:23" ht="21.75" customHeight="1" x14ac:dyDescent="0.25">
      <c r="A2" s="8"/>
      <c r="B2" s="168" t="s">
        <v>58</v>
      </c>
      <c r="C2" s="168" t="s">
        <v>84</v>
      </c>
      <c r="D2" s="172" t="s">
        <v>0</v>
      </c>
      <c r="E2" s="173"/>
      <c r="F2" s="166" t="s">
        <v>35</v>
      </c>
      <c r="G2" s="172" t="s">
        <v>1</v>
      </c>
      <c r="H2" s="174"/>
      <c r="I2" s="166" t="s">
        <v>2</v>
      </c>
      <c r="J2" s="170" t="s">
        <v>91</v>
      </c>
      <c r="K2" s="172" t="s">
        <v>3</v>
      </c>
      <c r="L2" s="173"/>
      <c r="M2" s="166" t="s">
        <v>42</v>
      </c>
      <c r="N2" s="9"/>
      <c r="R2" s="10"/>
      <c r="S2" s="11"/>
      <c r="T2" s="10"/>
      <c r="U2" s="10"/>
      <c r="V2" s="10"/>
      <c r="W2" s="10"/>
    </row>
    <row r="3" spans="1:23" s="6" customFormat="1" ht="76.5" customHeight="1" x14ac:dyDescent="0.25">
      <c r="A3" s="69"/>
      <c r="B3" s="169"/>
      <c r="C3" s="169"/>
      <c r="D3" s="12" t="s">
        <v>33</v>
      </c>
      <c r="E3" s="13" t="s">
        <v>34</v>
      </c>
      <c r="F3" s="167"/>
      <c r="G3" s="12" t="s">
        <v>4</v>
      </c>
      <c r="H3" s="12" t="s">
        <v>36</v>
      </c>
      <c r="I3" s="167"/>
      <c r="J3" s="171"/>
      <c r="K3" s="12" t="s">
        <v>37</v>
      </c>
      <c r="L3" s="13" t="s">
        <v>38</v>
      </c>
      <c r="M3" s="167"/>
      <c r="N3" s="9"/>
      <c r="O3" s="15"/>
      <c r="P3" s="16"/>
      <c r="Q3" s="16"/>
      <c r="R3" s="10"/>
      <c r="S3" s="11"/>
      <c r="T3" s="10"/>
      <c r="U3" s="10"/>
      <c r="V3" s="10"/>
      <c r="W3" s="10"/>
    </row>
    <row r="4" spans="1:23" ht="30" customHeight="1" x14ac:dyDescent="0.25">
      <c r="A4" s="22" t="s">
        <v>47</v>
      </c>
      <c r="B4" s="17">
        <v>790017</v>
      </c>
      <c r="C4" s="71">
        <v>790450</v>
      </c>
      <c r="D4" s="17">
        <v>8411</v>
      </c>
      <c r="E4" s="70">
        <v>22</v>
      </c>
      <c r="F4" s="133">
        <v>1211</v>
      </c>
      <c r="G4" s="20">
        <v>8396</v>
      </c>
      <c r="H4" s="18">
        <v>57</v>
      </c>
      <c r="I4" s="133">
        <v>15</v>
      </c>
      <c r="J4" s="97">
        <f t="shared" ref="J4:J10" si="0">ROUND(D4/G4*100,1)</f>
        <v>100.2</v>
      </c>
      <c r="K4" s="17">
        <v>3711</v>
      </c>
      <c r="L4" s="18">
        <v>1413</v>
      </c>
      <c r="M4" s="84">
        <v>1473</v>
      </c>
    </row>
    <row r="5" spans="1:23" ht="20.25" customHeight="1" x14ac:dyDescent="0.25">
      <c r="A5" s="1" t="s">
        <v>52</v>
      </c>
      <c r="B5" s="72"/>
      <c r="C5" s="17">
        <v>793057</v>
      </c>
      <c r="D5" s="17">
        <v>8394</v>
      </c>
      <c r="E5" s="1">
        <v>26</v>
      </c>
      <c r="F5" s="134">
        <v>1279</v>
      </c>
      <c r="G5" s="20">
        <v>8329</v>
      </c>
      <c r="H5" s="1">
        <v>27</v>
      </c>
      <c r="I5" s="135">
        <v>65</v>
      </c>
      <c r="J5" s="100">
        <f t="shared" si="0"/>
        <v>100.8</v>
      </c>
      <c r="K5" s="17">
        <v>3725</v>
      </c>
      <c r="L5" s="70">
        <v>1472</v>
      </c>
      <c r="M5" s="86">
        <v>1589</v>
      </c>
    </row>
    <row r="6" spans="1:23" ht="20.25" customHeight="1" x14ac:dyDescent="0.25">
      <c r="A6" s="75" t="s">
        <v>55</v>
      </c>
      <c r="B6" s="73"/>
      <c r="C6" s="71">
        <v>795505</v>
      </c>
      <c r="D6" s="20">
        <v>8254</v>
      </c>
      <c r="E6" s="75">
        <v>29</v>
      </c>
      <c r="F6" s="134">
        <v>1311</v>
      </c>
      <c r="G6" s="20">
        <v>8360</v>
      </c>
      <c r="H6" s="75">
        <v>28</v>
      </c>
      <c r="I6" s="135">
        <v>-106</v>
      </c>
      <c r="J6" s="100">
        <f t="shared" si="0"/>
        <v>98.7</v>
      </c>
      <c r="K6" s="17">
        <v>3594</v>
      </c>
      <c r="L6" s="18">
        <v>1282</v>
      </c>
      <c r="M6" s="93">
        <v>1643</v>
      </c>
      <c r="P6" s="23"/>
    </row>
    <row r="7" spans="1:23" ht="20.25" customHeight="1" x14ac:dyDescent="0.25">
      <c r="A7" s="1" t="s">
        <v>56</v>
      </c>
      <c r="B7" s="73"/>
      <c r="C7" s="71">
        <v>798424</v>
      </c>
      <c r="D7" s="20">
        <v>8452</v>
      </c>
      <c r="E7" s="1">
        <v>25</v>
      </c>
      <c r="F7" s="134">
        <v>1413</v>
      </c>
      <c r="G7" s="20">
        <v>8359</v>
      </c>
      <c r="H7" s="1">
        <v>30</v>
      </c>
      <c r="I7" s="135">
        <v>93</v>
      </c>
      <c r="J7" s="100">
        <f t="shared" si="0"/>
        <v>101.1</v>
      </c>
      <c r="K7" s="17">
        <v>3647</v>
      </c>
      <c r="L7" s="18">
        <v>1680</v>
      </c>
      <c r="M7" s="93">
        <v>1624</v>
      </c>
      <c r="P7" s="23"/>
    </row>
    <row r="8" spans="1:23" ht="20.25" customHeight="1" x14ac:dyDescent="0.25">
      <c r="A8" s="79" t="s">
        <v>57</v>
      </c>
      <c r="B8" s="72"/>
      <c r="C8" s="17">
        <v>799565</v>
      </c>
      <c r="D8" s="17">
        <v>8039</v>
      </c>
      <c r="E8" s="79">
        <v>37</v>
      </c>
      <c r="F8" s="134">
        <v>1371</v>
      </c>
      <c r="G8" s="20">
        <v>8821</v>
      </c>
      <c r="H8" s="79">
        <v>26</v>
      </c>
      <c r="I8" s="134">
        <f>SUM(D8-G8)</f>
        <v>-782</v>
      </c>
      <c r="J8" s="135">
        <f t="shared" si="0"/>
        <v>91.1</v>
      </c>
      <c r="K8" s="20">
        <v>3737</v>
      </c>
      <c r="L8" s="20">
        <v>1428</v>
      </c>
      <c r="M8" s="86">
        <v>1628</v>
      </c>
      <c r="P8" s="23"/>
    </row>
    <row r="9" spans="1:23" ht="20.25" customHeight="1" x14ac:dyDescent="0.25">
      <c r="A9" s="81" t="s">
        <v>59</v>
      </c>
      <c r="B9" s="73"/>
      <c r="C9" s="20">
        <v>802338</v>
      </c>
      <c r="D9" s="17">
        <v>8120</v>
      </c>
      <c r="E9" s="57">
        <v>38</v>
      </c>
      <c r="F9" s="134">
        <v>1455</v>
      </c>
      <c r="G9" s="20">
        <v>8528</v>
      </c>
      <c r="H9" s="57">
        <v>29</v>
      </c>
      <c r="I9" s="134">
        <f>SUM(D9-G9)</f>
        <v>-408</v>
      </c>
      <c r="J9" s="135">
        <f t="shared" si="0"/>
        <v>95.2</v>
      </c>
      <c r="K9" s="20">
        <v>3806</v>
      </c>
      <c r="L9" s="18">
        <v>1682</v>
      </c>
      <c r="M9" s="93" t="s">
        <v>61</v>
      </c>
      <c r="P9" s="23"/>
    </row>
    <row r="10" spans="1:23" ht="20.25" customHeight="1" x14ac:dyDescent="0.25">
      <c r="A10" s="81" t="s">
        <v>97</v>
      </c>
      <c r="B10" s="132"/>
      <c r="C10" s="84">
        <v>802762</v>
      </c>
      <c r="D10" s="17">
        <v>8076</v>
      </c>
      <c r="E10" s="88">
        <v>31</v>
      </c>
      <c r="F10" s="134">
        <v>1516</v>
      </c>
      <c r="G10" s="20">
        <v>8826</v>
      </c>
      <c r="H10" s="88">
        <v>30</v>
      </c>
      <c r="I10" s="134">
        <f>SUM(D10-G10)</f>
        <v>-750</v>
      </c>
      <c r="J10" s="144">
        <f t="shared" si="0"/>
        <v>91.5</v>
      </c>
      <c r="K10" s="70">
        <v>3899</v>
      </c>
      <c r="L10" s="70">
        <v>1298</v>
      </c>
      <c r="M10" s="86" t="s">
        <v>61</v>
      </c>
      <c r="O10" s="25"/>
      <c r="P10" s="26"/>
      <c r="Q10" s="26"/>
    </row>
    <row r="11" spans="1:23" x14ac:dyDescent="0.25">
      <c r="A11" s="24"/>
      <c r="B11" s="24"/>
      <c r="C11" s="24"/>
      <c r="O11" s="25"/>
      <c r="P11" s="26"/>
      <c r="Q11" s="26"/>
    </row>
    <row r="12" spans="1:23" x14ac:dyDescent="0.25">
      <c r="A12" s="24"/>
      <c r="B12" s="24"/>
      <c r="C12" s="24"/>
      <c r="O12" s="25"/>
      <c r="P12" s="26"/>
      <c r="Q12" s="26"/>
    </row>
    <row r="13" spans="1:23" x14ac:dyDescent="0.25">
      <c r="A13" s="24"/>
      <c r="B13" s="24"/>
      <c r="C13" s="24"/>
      <c r="O13" s="25"/>
      <c r="P13" s="26"/>
      <c r="Q13" s="26"/>
    </row>
    <row r="14" spans="1:23" x14ac:dyDescent="0.25">
      <c r="A14" s="24"/>
      <c r="B14" s="24"/>
      <c r="C14" s="24"/>
      <c r="O14" s="25"/>
      <c r="P14" s="26"/>
      <c r="Q14" s="26"/>
    </row>
    <row r="15" spans="1:23" x14ac:dyDescent="0.25">
      <c r="A15" s="27"/>
      <c r="B15" s="27"/>
      <c r="C15" s="27"/>
      <c r="O15" s="28"/>
      <c r="P15" s="23" t="s">
        <v>39</v>
      </c>
      <c r="Q15" s="3" t="s">
        <v>40</v>
      </c>
    </row>
    <row r="16" spans="1:23" x14ac:dyDescent="0.25">
      <c r="A16" s="27"/>
      <c r="B16" s="27"/>
      <c r="C16" s="27"/>
      <c r="O16" s="28" t="s">
        <v>7</v>
      </c>
      <c r="P16" s="26">
        <v>7900</v>
      </c>
      <c r="Q16" s="26">
        <v>8631</v>
      </c>
    </row>
    <row r="17" spans="1:22" x14ac:dyDescent="0.25">
      <c r="A17" s="27"/>
      <c r="B17" s="27"/>
      <c r="C17" s="27"/>
      <c r="O17" s="28" t="s">
        <v>8</v>
      </c>
      <c r="P17" s="26">
        <v>8345</v>
      </c>
      <c r="Q17" s="26">
        <v>8319</v>
      </c>
    </row>
    <row r="18" spans="1:22" x14ac:dyDescent="0.25">
      <c r="A18" s="27"/>
      <c r="B18" s="27"/>
      <c r="C18" s="27"/>
      <c r="O18" s="28" t="s">
        <v>9</v>
      </c>
      <c r="P18" s="26">
        <v>8792</v>
      </c>
      <c r="Q18" s="26">
        <v>8471</v>
      </c>
    </row>
    <row r="19" spans="1:22" x14ac:dyDescent="0.25">
      <c r="A19" s="27"/>
      <c r="B19" s="27"/>
      <c r="C19" s="27"/>
      <c r="O19" s="28" t="s">
        <v>10</v>
      </c>
      <c r="P19" s="26">
        <v>8792</v>
      </c>
      <c r="Q19" s="26">
        <v>8465</v>
      </c>
    </row>
    <row r="20" spans="1:22" x14ac:dyDescent="0.25">
      <c r="O20" s="28" t="s">
        <v>47</v>
      </c>
      <c r="P20" s="74">
        <v>8411</v>
      </c>
      <c r="Q20" s="74">
        <v>8396</v>
      </c>
    </row>
    <row r="21" spans="1:22" x14ac:dyDescent="0.25">
      <c r="O21" s="25" t="s">
        <v>52</v>
      </c>
      <c r="P21" s="74">
        <v>8394</v>
      </c>
      <c r="Q21" s="74">
        <v>8329</v>
      </c>
    </row>
    <row r="22" spans="1:22" x14ac:dyDescent="0.25">
      <c r="O22" s="25" t="s">
        <v>55</v>
      </c>
      <c r="P22" s="74">
        <v>8254</v>
      </c>
      <c r="Q22" s="74">
        <v>8360</v>
      </c>
    </row>
    <row r="23" spans="1:22" x14ac:dyDescent="0.25">
      <c r="O23" s="25" t="s">
        <v>56</v>
      </c>
      <c r="P23" s="26">
        <v>8452</v>
      </c>
      <c r="Q23" s="26">
        <v>8359</v>
      </c>
    </row>
    <row r="24" spans="1:22" x14ac:dyDescent="0.25">
      <c r="O24" s="25" t="s">
        <v>57</v>
      </c>
      <c r="P24" s="74">
        <v>8039</v>
      </c>
      <c r="Q24" s="74">
        <v>8821</v>
      </c>
      <c r="T24" s="2"/>
      <c r="U24" s="2"/>
      <c r="V24" s="2"/>
    </row>
    <row r="25" spans="1:22" x14ac:dyDescent="0.25">
      <c r="O25" s="25" t="s">
        <v>59</v>
      </c>
      <c r="P25" s="26">
        <v>8120</v>
      </c>
      <c r="Q25" s="26">
        <v>8528</v>
      </c>
      <c r="T25" s="25"/>
      <c r="U25" s="20"/>
      <c r="V25" s="20"/>
    </row>
    <row r="26" spans="1:22" x14ac:dyDescent="0.25">
      <c r="O26" s="25" t="s">
        <v>97</v>
      </c>
      <c r="P26" s="26">
        <v>8076</v>
      </c>
      <c r="Q26" s="74">
        <v>8826</v>
      </c>
      <c r="T26" s="25"/>
      <c r="U26" s="20"/>
      <c r="V26" s="20"/>
    </row>
    <row r="27" spans="1:22" x14ac:dyDescent="0.25">
      <c r="O27" s="25"/>
      <c r="P27" s="29"/>
      <c r="T27" s="25"/>
      <c r="U27" s="20"/>
      <c r="V27" s="20"/>
    </row>
    <row r="28" spans="1:22" x14ac:dyDescent="0.25">
      <c r="O28" s="25"/>
      <c r="P28" s="29"/>
      <c r="T28" s="25"/>
      <c r="U28" s="20"/>
      <c r="V28" s="20"/>
    </row>
    <row r="29" spans="1:22" x14ac:dyDescent="0.25">
      <c r="O29" s="25"/>
      <c r="P29" s="29"/>
      <c r="T29" s="25"/>
      <c r="U29" s="20"/>
      <c r="V29" s="20"/>
    </row>
    <row r="30" spans="1:22" x14ac:dyDescent="0.25">
      <c r="O30" s="28"/>
      <c r="P30" s="29"/>
      <c r="T30" s="28"/>
      <c r="U30" s="20"/>
      <c r="V30" s="20"/>
    </row>
    <row r="31" spans="1:22" x14ac:dyDescent="0.25">
      <c r="O31" s="28"/>
      <c r="P31" s="29"/>
      <c r="T31" s="28"/>
      <c r="U31" s="20"/>
      <c r="V31" s="20"/>
    </row>
    <row r="32" spans="1:22" x14ac:dyDescent="0.25">
      <c r="O32" s="28"/>
      <c r="P32" s="29"/>
      <c r="T32" s="28"/>
      <c r="U32" s="20"/>
      <c r="V32" s="20"/>
    </row>
    <row r="33" spans="15:22" x14ac:dyDescent="0.25">
      <c r="O33" s="28"/>
      <c r="P33" s="29"/>
      <c r="T33" s="28"/>
      <c r="U33" s="20"/>
      <c r="V33" s="20"/>
    </row>
    <row r="34" spans="15:22" x14ac:dyDescent="0.25">
      <c r="O34" s="28"/>
      <c r="P34" s="29"/>
      <c r="T34" s="28"/>
      <c r="U34" s="20"/>
      <c r="V34" s="20"/>
    </row>
    <row r="37" spans="15:22" ht="19.5" customHeight="1" x14ac:dyDescent="0.25"/>
    <row r="39" spans="15:22" ht="16.5" customHeight="1" x14ac:dyDescent="0.25"/>
  </sheetData>
  <mergeCells count="9">
    <mergeCell ref="F2:F3"/>
    <mergeCell ref="B2:B3"/>
    <mergeCell ref="C2:C3"/>
    <mergeCell ref="J2:J3"/>
    <mergeCell ref="M2:M3"/>
    <mergeCell ref="K2:L2"/>
    <mergeCell ref="D2:E2"/>
    <mergeCell ref="G2:H2"/>
    <mergeCell ref="I2:I3"/>
  </mergeCells>
  <phoneticPr fontId="1" type="noConversion"/>
  <printOptions horizontalCentered="1"/>
  <pageMargins left="0.74803149606299213" right="0.74803149606299213" top="3.4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topLeftCell="A22" zoomScaleNormal="100" workbookViewId="0">
      <selection activeCell="R35" sqref="R35"/>
    </sheetView>
  </sheetViews>
  <sheetFormatPr defaultColWidth="9.140625" defaultRowHeight="15" x14ac:dyDescent="0.25"/>
  <cols>
    <col min="1" max="1" width="10.5703125" style="113" customWidth="1"/>
    <col min="2" max="9" width="9.28515625" style="113" customWidth="1"/>
    <col min="10" max="16384" width="9.140625" style="113"/>
  </cols>
  <sheetData>
    <row r="1" spans="1:10" ht="27.75" customHeight="1" thickBot="1" x14ac:dyDescent="0.3">
      <c r="A1" s="114" t="s">
        <v>88</v>
      </c>
      <c r="J1" s="119"/>
    </row>
    <row r="2" spans="1:10" ht="24.75" customHeight="1" x14ac:dyDescent="0.25">
      <c r="A2" s="177" t="s">
        <v>62</v>
      </c>
      <c r="B2" s="175" t="s">
        <v>56</v>
      </c>
      <c r="C2" s="175"/>
      <c r="D2" s="179" t="s">
        <v>57</v>
      </c>
      <c r="E2" s="180"/>
      <c r="F2" s="179" t="s">
        <v>59</v>
      </c>
      <c r="G2" s="180"/>
      <c r="H2" s="175" t="s">
        <v>97</v>
      </c>
      <c r="I2" s="176"/>
      <c r="J2" s="119"/>
    </row>
    <row r="3" spans="1:10" ht="30" customHeight="1" thickBot="1" x14ac:dyDescent="0.3">
      <c r="A3" s="178"/>
      <c r="B3" s="116" t="s">
        <v>4</v>
      </c>
      <c r="C3" s="118" t="s">
        <v>83</v>
      </c>
      <c r="D3" s="116" t="s">
        <v>4</v>
      </c>
      <c r="E3" s="118" t="s">
        <v>83</v>
      </c>
      <c r="F3" s="116" t="s">
        <v>4</v>
      </c>
      <c r="G3" s="118" t="s">
        <v>83</v>
      </c>
      <c r="H3" s="116" t="s">
        <v>4</v>
      </c>
      <c r="I3" s="118" t="s">
        <v>83</v>
      </c>
      <c r="J3" s="119"/>
    </row>
    <row r="4" spans="1:10" ht="30" customHeight="1" x14ac:dyDescent="0.25">
      <c r="A4" s="131" t="s">
        <v>63</v>
      </c>
      <c r="B4" s="126">
        <v>798424</v>
      </c>
      <c r="C4" s="128">
        <v>425071</v>
      </c>
      <c r="D4" s="126">
        <v>799565</v>
      </c>
      <c r="E4" s="128">
        <v>425561</v>
      </c>
      <c r="F4" s="126">
        <v>802338</v>
      </c>
      <c r="G4" s="127">
        <v>426941</v>
      </c>
      <c r="H4" s="126">
        <v>802762</v>
      </c>
      <c r="I4" s="127">
        <v>427146</v>
      </c>
      <c r="J4" s="119"/>
    </row>
    <row r="5" spans="1:10" ht="18" customHeight="1" x14ac:dyDescent="0.25">
      <c r="A5" s="115" t="s">
        <v>82</v>
      </c>
      <c r="B5" s="122">
        <v>43399</v>
      </c>
      <c r="C5" s="123">
        <v>20973</v>
      </c>
      <c r="D5" s="122">
        <v>42949</v>
      </c>
      <c r="E5" s="123">
        <v>20736</v>
      </c>
      <c r="F5" s="124">
        <v>42334</v>
      </c>
      <c r="G5" s="121">
        <v>20511</v>
      </c>
      <c r="H5" s="122">
        <v>41744</v>
      </c>
      <c r="I5" s="124">
        <v>20260</v>
      </c>
    </row>
    <row r="6" spans="1:10" ht="18" customHeight="1" x14ac:dyDescent="0.25">
      <c r="A6" s="115" t="s">
        <v>81</v>
      </c>
      <c r="B6" s="122">
        <v>38921</v>
      </c>
      <c r="C6" s="123">
        <v>19118</v>
      </c>
      <c r="D6" s="122">
        <v>40124</v>
      </c>
      <c r="E6" s="123">
        <v>19681</v>
      </c>
      <c r="F6" s="124">
        <v>41431</v>
      </c>
      <c r="G6" s="121">
        <v>20274</v>
      </c>
      <c r="H6" s="122">
        <v>42574</v>
      </c>
      <c r="I6" s="124">
        <v>20795</v>
      </c>
    </row>
    <row r="7" spans="1:10" ht="18" customHeight="1" x14ac:dyDescent="0.25">
      <c r="A7" s="115" t="s">
        <v>74</v>
      </c>
      <c r="B7" s="122">
        <v>35340</v>
      </c>
      <c r="C7" s="123">
        <v>17085</v>
      </c>
      <c r="D7" s="122">
        <v>35241</v>
      </c>
      <c r="E7" s="123">
        <v>17064</v>
      </c>
      <c r="F7" s="124">
        <v>35504</v>
      </c>
      <c r="G7" s="121">
        <v>17295</v>
      </c>
      <c r="H7" s="122">
        <v>35803</v>
      </c>
      <c r="I7" s="124">
        <v>17449</v>
      </c>
    </row>
    <row r="8" spans="1:10" ht="18" customHeight="1" x14ac:dyDescent="0.25">
      <c r="A8" s="115" t="s">
        <v>65</v>
      </c>
      <c r="B8" s="122">
        <v>40903</v>
      </c>
      <c r="C8" s="123">
        <v>19840</v>
      </c>
      <c r="D8" s="122">
        <v>40381</v>
      </c>
      <c r="E8" s="123">
        <v>19643</v>
      </c>
      <c r="F8" s="124">
        <v>39039</v>
      </c>
      <c r="G8" s="121">
        <v>18944</v>
      </c>
      <c r="H8" s="122">
        <v>37295</v>
      </c>
      <c r="I8" s="124">
        <v>18106</v>
      </c>
    </row>
    <row r="9" spans="1:10" ht="18" customHeight="1" x14ac:dyDescent="0.25">
      <c r="A9" s="115" t="s">
        <v>66</v>
      </c>
      <c r="B9" s="122">
        <v>43529</v>
      </c>
      <c r="C9" s="123">
        <v>21618</v>
      </c>
      <c r="D9" s="122">
        <v>43116</v>
      </c>
      <c r="E9" s="123">
        <v>21316</v>
      </c>
      <c r="F9" s="124">
        <v>42746</v>
      </c>
      <c r="G9" s="121">
        <v>21040</v>
      </c>
      <c r="H9" s="122">
        <v>43123</v>
      </c>
      <c r="I9" s="124">
        <v>21217</v>
      </c>
    </row>
    <row r="10" spans="1:10" ht="18" customHeight="1" x14ac:dyDescent="0.25">
      <c r="A10" s="115" t="s">
        <v>67</v>
      </c>
      <c r="B10" s="122">
        <v>53992</v>
      </c>
      <c r="C10" s="123">
        <v>27848</v>
      </c>
      <c r="D10" s="122">
        <v>52478</v>
      </c>
      <c r="E10" s="123">
        <v>27100</v>
      </c>
      <c r="F10" s="124">
        <v>52264</v>
      </c>
      <c r="G10" s="121">
        <v>26838</v>
      </c>
      <c r="H10" s="122">
        <v>51095</v>
      </c>
      <c r="I10" s="124">
        <v>26154</v>
      </c>
    </row>
    <row r="11" spans="1:10" ht="18" customHeight="1" x14ac:dyDescent="0.25">
      <c r="A11" s="115" t="s">
        <v>68</v>
      </c>
      <c r="B11" s="122">
        <v>65029</v>
      </c>
      <c r="C11" s="123">
        <v>33166</v>
      </c>
      <c r="D11" s="122">
        <v>64703</v>
      </c>
      <c r="E11" s="123">
        <v>33124</v>
      </c>
      <c r="F11" s="124">
        <v>63812</v>
      </c>
      <c r="G11" s="121">
        <v>32844</v>
      </c>
      <c r="H11" s="122">
        <v>62124</v>
      </c>
      <c r="I11" s="124">
        <v>32162</v>
      </c>
    </row>
    <row r="12" spans="1:10" ht="18" customHeight="1" x14ac:dyDescent="0.25">
      <c r="A12" s="115" t="s">
        <v>69</v>
      </c>
      <c r="B12" s="122">
        <v>61661</v>
      </c>
      <c r="C12" s="123">
        <v>31563</v>
      </c>
      <c r="D12" s="122">
        <v>63370</v>
      </c>
      <c r="E12" s="123">
        <v>32294</v>
      </c>
      <c r="F12" s="124">
        <v>65035</v>
      </c>
      <c r="G12" s="121">
        <v>33196</v>
      </c>
      <c r="H12" s="122">
        <v>66238</v>
      </c>
      <c r="I12" s="124">
        <v>33803</v>
      </c>
    </row>
    <row r="13" spans="1:10" ht="18" customHeight="1" x14ac:dyDescent="0.25">
      <c r="A13" s="115" t="s">
        <v>70</v>
      </c>
      <c r="B13" s="122">
        <v>56862</v>
      </c>
      <c r="C13" s="123">
        <v>29243</v>
      </c>
      <c r="D13" s="122">
        <v>57743</v>
      </c>
      <c r="E13" s="123">
        <v>29712</v>
      </c>
      <c r="F13" s="124">
        <v>58665</v>
      </c>
      <c r="G13" s="121">
        <v>30184</v>
      </c>
      <c r="H13" s="122">
        <v>59047</v>
      </c>
      <c r="I13" s="124">
        <v>30326</v>
      </c>
    </row>
    <row r="14" spans="1:10" ht="18" customHeight="1" x14ac:dyDescent="0.25">
      <c r="A14" s="115" t="s">
        <v>71</v>
      </c>
      <c r="B14" s="122">
        <v>54612</v>
      </c>
      <c r="C14" s="123">
        <v>28509</v>
      </c>
      <c r="D14" s="122">
        <v>54431</v>
      </c>
      <c r="E14" s="123">
        <v>28360</v>
      </c>
      <c r="F14" s="124">
        <v>54060</v>
      </c>
      <c r="G14" s="121">
        <v>28095</v>
      </c>
      <c r="H14" s="122">
        <v>54384</v>
      </c>
      <c r="I14" s="124">
        <v>28203</v>
      </c>
    </row>
    <row r="15" spans="1:10" ht="18" customHeight="1" x14ac:dyDescent="0.25">
      <c r="A15" s="115" t="s">
        <v>72</v>
      </c>
      <c r="B15" s="122">
        <v>52704</v>
      </c>
      <c r="C15" s="123">
        <v>28387</v>
      </c>
      <c r="D15" s="122">
        <v>52098</v>
      </c>
      <c r="E15" s="123">
        <v>27882</v>
      </c>
      <c r="F15" s="124">
        <v>52410</v>
      </c>
      <c r="G15" s="121">
        <v>27813</v>
      </c>
      <c r="H15" s="122">
        <v>52644</v>
      </c>
      <c r="I15" s="124">
        <v>27731</v>
      </c>
    </row>
    <row r="16" spans="1:10" ht="18" customHeight="1" x14ac:dyDescent="0.25">
      <c r="A16" s="115" t="s">
        <v>73</v>
      </c>
      <c r="B16" s="122">
        <v>55299</v>
      </c>
      <c r="C16" s="123">
        <v>30470</v>
      </c>
      <c r="D16" s="122">
        <v>54001</v>
      </c>
      <c r="E16" s="123">
        <v>29862</v>
      </c>
      <c r="F16" s="124">
        <v>52871</v>
      </c>
      <c r="G16" s="121">
        <v>29257</v>
      </c>
      <c r="H16" s="122">
        <v>52166</v>
      </c>
      <c r="I16" s="124">
        <v>28886</v>
      </c>
    </row>
    <row r="17" spans="1:19" ht="18" customHeight="1" x14ac:dyDescent="0.25">
      <c r="A17" s="115" t="s">
        <v>75</v>
      </c>
      <c r="B17" s="122">
        <v>52116</v>
      </c>
      <c r="C17" s="123">
        <v>28881</v>
      </c>
      <c r="D17" s="122">
        <v>52713</v>
      </c>
      <c r="E17" s="123">
        <v>29239</v>
      </c>
      <c r="F17" s="124">
        <v>53114</v>
      </c>
      <c r="G17" s="121">
        <v>29522</v>
      </c>
      <c r="H17" s="122">
        <v>53287</v>
      </c>
      <c r="I17" s="124">
        <v>29648</v>
      </c>
    </row>
    <row r="18" spans="1:19" ht="18" customHeight="1" x14ac:dyDescent="0.25">
      <c r="A18" s="115" t="s">
        <v>76</v>
      </c>
      <c r="B18" s="122">
        <v>40624</v>
      </c>
      <c r="C18" s="123">
        <v>23795</v>
      </c>
      <c r="D18" s="122">
        <v>43097</v>
      </c>
      <c r="E18" s="123">
        <v>25051</v>
      </c>
      <c r="F18" s="124">
        <v>45776</v>
      </c>
      <c r="G18" s="121">
        <v>26419</v>
      </c>
      <c r="H18" s="122">
        <v>46277</v>
      </c>
      <c r="I18" s="124">
        <v>26615</v>
      </c>
    </row>
    <row r="19" spans="1:19" ht="18" customHeight="1" x14ac:dyDescent="0.25">
      <c r="A19" s="115" t="s">
        <v>77</v>
      </c>
      <c r="B19" s="122">
        <v>37341</v>
      </c>
      <c r="C19" s="123">
        <v>22105</v>
      </c>
      <c r="D19" s="122">
        <v>35978</v>
      </c>
      <c r="E19" s="123">
        <v>21492</v>
      </c>
      <c r="F19" s="124">
        <v>34889</v>
      </c>
      <c r="G19" s="121">
        <v>21076</v>
      </c>
      <c r="H19" s="122">
        <v>35181</v>
      </c>
      <c r="I19" s="124">
        <v>21316</v>
      </c>
    </row>
    <row r="20" spans="1:19" ht="18" customHeight="1" x14ac:dyDescent="0.25">
      <c r="A20" s="115" t="s">
        <v>78</v>
      </c>
      <c r="B20" s="122">
        <v>30858</v>
      </c>
      <c r="C20" s="123">
        <v>18498</v>
      </c>
      <c r="D20" s="122">
        <v>31058</v>
      </c>
      <c r="E20" s="123">
        <v>18688</v>
      </c>
      <c r="F20" s="124">
        <v>31098</v>
      </c>
      <c r="G20" s="121">
        <v>18728</v>
      </c>
      <c r="H20" s="122">
        <v>31310</v>
      </c>
      <c r="I20" s="124">
        <v>18919</v>
      </c>
    </row>
    <row r="21" spans="1:19" ht="18" customHeight="1" x14ac:dyDescent="0.25">
      <c r="A21" s="115" t="s">
        <v>79</v>
      </c>
      <c r="B21" s="122">
        <v>21104</v>
      </c>
      <c r="C21" s="123">
        <v>13829</v>
      </c>
      <c r="D21" s="122">
        <v>21344</v>
      </c>
      <c r="E21" s="123">
        <v>13841</v>
      </c>
      <c r="F21" s="124">
        <v>21739</v>
      </c>
      <c r="G21" s="121">
        <v>13877</v>
      </c>
      <c r="H21" s="122">
        <v>22299</v>
      </c>
      <c r="I21" s="124">
        <v>14152</v>
      </c>
    </row>
    <row r="22" spans="1:19" ht="18" customHeight="1" x14ac:dyDescent="0.25">
      <c r="A22" s="115" t="s">
        <v>80</v>
      </c>
      <c r="B22" s="122">
        <v>14130</v>
      </c>
      <c r="C22" s="123">
        <v>10143</v>
      </c>
      <c r="D22" s="122">
        <v>14740</v>
      </c>
      <c r="E22" s="123">
        <v>10476</v>
      </c>
      <c r="F22" s="124">
        <v>15551</v>
      </c>
      <c r="G22" s="121">
        <v>11028</v>
      </c>
      <c r="H22" s="122">
        <v>16171</v>
      </c>
      <c r="I22" s="124">
        <v>11404</v>
      </c>
    </row>
    <row r="23" spans="1:19" ht="18" customHeight="1" x14ac:dyDescent="0.25">
      <c r="A23" s="115"/>
      <c r="B23" s="121"/>
      <c r="C23" s="121"/>
      <c r="D23" s="121"/>
      <c r="E23" s="121"/>
      <c r="F23" s="124"/>
      <c r="G23" s="121"/>
      <c r="H23" s="121"/>
      <c r="I23" s="124"/>
    </row>
    <row r="24" spans="1:19" ht="18" customHeight="1" x14ac:dyDescent="0.25">
      <c r="A24" s="115"/>
      <c r="B24" s="121"/>
      <c r="C24" s="121"/>
      <c r="D24" s="121"/>
      <c r="E24" s="121"/>
      <c r="F24" s="121"/>
      <c r="G24" s="121"/>
      <c r="H24" s="124"/>
      <c r="I24" s="121"/>
    </row>
    <row r="26" spans="1:19" x14ac:dyDescent="0.25">
      <c r="K26" s="129" t="s">
        <v>64</v>
      </c>
      <c r="L26" s="130" t="s">
        <v>83</v>
      </c>
      <c r="M26" s="120" t="s">
        <v>4</v>
      </c>
      <c r="O26" s="119"/>
      <c r="P26" s="119"/>
      <c r="Q26" s="119"/>
      <c r="R26" s="119"/>
    </row>
    <row r="27" spans="1:19" x14ac:dyDescent="0.25">
      <c r="J27" s="115" t="s">
        <v>82</v>
      </c>
      <c r="K27" s="121">
        <v>21484</v>
      </c>
      <c r="L27" s="124">
        <f t="shared" ref="L27:L44" ca="1" si="0">M27-K27</f>
        <v>20260</v>
      </c>
      <c r="M27" s="117">
        <f t="shared" ref="M27:M45" ca="1" si="1">SUM(K27:L27)</f>
        <v>41744</v>
      </c>
      <c r="N27" s="125"/>
      <c r="O27" s="119"/>
      <c r="P27" s="121"/>
      <c r="Q27" s="121"/>
      <c r="R27" s="121"/>
      <c r="S27" s="125"/>
    </row>
    <row r="28" spans="1:19" x14ac:dyDescent="0.25">
      <c r="J28" s="115" t="s">
        <v>81</v>
      </c>
      <c r="K28" s="121">
        <v>21779</v>
      </c>
      <c r="L28" s="124">
        <f t="shared" ca="1" si="0"/>
        <v>20795</v>
      </c>
      <c r="M28" s="117">
        <f t="shared" ca="1" si="1"/>
        <v>42574</v>
      </c>
      <c r="N28" s="125"/>
      <c r="O28" s="119"/>
      <c r="P28" s="121"/>
      <c r="Q28" s="121"/>
      <c r="R28" s="121"/>
      <c r="S28" s="125"/>
    </row>
    <row r="29" spans="1:19" x14ac:dyDescent="0.25">
      <c r="J29" s="115" t="s">
        <v>74</v>
      </c>
      <c r="K29" s="121">
        <v>18354</v>
      </c>
      <c r="L29" s="124">
        <f t="shared" ca="1" si="0"/>
        <v>17449</v>
      </c>
      <c r="M29" s="117">
        <f t="shared" ca="1" si="1"/>
        <v>35803</v>
      </c>
      <c r="N29" s="125"/>
      <c r="O29" s="119"/>
      <c r="P29" s="121"/>
      <c r="Q29" s="121"/>
      <c r="R29" s="121"/>
      <c r="S29" s="125"/>
    </row>
    <row r="30" spans="1:19" x14ac:dyDescent="0.25">
      <c r="J30" s="115" t="s">
        <v>65</v>
      </c>
      <c r="K30" s="121">
        <v>19189</v>
      </c>
      <c r="L30" s="124">
        <f t="shared" ca="1" si="0"/>
        <v>18106</v>
      </c>
      <c r="M30" s="117">
        <f t="shared" ca="1" si="1"/>
        <v>37295</v>
      </c>
      <c r="N30" s="125"/>
      <c r="O30" s="119"/>
      <c r="P30" s="121"/>
      <c r="Q30" s="121"/>
      <c r="R30" s="121"/>
      <c r="S30" s="125"/>
    </row>
    <row r="31" spans="1:19" x14ac:dyDescent="0.25">
      <c r="J31" s="115" t="s">
        <v>66</v>
      </c>
      <c r="K31" s="121">
        <v>21906</v>
      </c>
      <c r="L31" s="124">
        <f t="shared" ca="1" si="0"/>
        <v>21217</v>
      </c>
      <c r="M31" s="117">
        <f t="shared" ca="1" si="1"/>
        <v>43123</v>
      </c>
      <c r="N31" s="125"/>
      <c r="O31" s="119"/>
      <c r="P31" s="121"/>
      <c r="Q31" s="121"/>
      <c r="R31" s="121"/>
      <c r="S31" s="125"/>
    </row>
    <row r="32" spans="1:19" x14ac:dyDescent="0.25">
      <c r="J32" s="115" t="s">
        <v>67</v>
      </c>
      <c r="K32" s="121">
        <v>24941</v>
      </c>
      <c r="L32" s="124">
        <f t="shared" ca="1" si="0"/>
        <v>26154</v>
      </c>
      <c r="M32" s="117">
        <f t="shared" ca="1" si="1"/>
        <v>51095</v>
      </c>
      <c r="N32" s="125"/>
      <c r="O32" s="119"/>
      <c r="P32" s="121"/>
      <c r="Q32" s="121"/>
      <c r="R32" s="121"/>
      <c r="S32" s="125"/>
    </row>
    <row r="33" spans="10:19" x14ac:dyDescent="0.25">
      <c r="J33" s="115" t="s">
        <v>68</v>
      </c>
      <c r="K33" s="121">
        <v>29962</v>
      </c>
      <c r="L33" s="124">
        <f t="shared" ca="1" si="0"/>
        <v>32162</v>
      </c>
      <c r="M33" s="117">
        <f t="shared" ca="1" si="1"/>
        <v>62124</v>
      </c>
      <c r="N33" s="125"/>
      <c r="O33" s="119"/>
      <c r="P33" s="121"/>
      <c r="Q33" s="121"/>
      <c r="R33" s="121"/>
      <c r="S33" s="125"/>
    </row>
    <row r="34" spans="10:19" x14ac:dyDescent="0.25">
      <c r="J34" s="115" t="s">
        <v>69</v>
      </c>
      <c r="K34" s="121">
        <v>32435</v>
      </c>
      <c r="L34" s="124">
        <f t="shared" ca="1" si="0"/>
        <v>33803</v>
      </c>
      <c r="M34" s="117">
        <f t="shared" ca="1" si="1"/>
        <v>66238</v>
      </c>
      <c r="N34" s="125"/>
      <c r="O34" s="119"/>
      <c r="P34" s="121"/>
      <c r="Q34" s="121"/>
      <c r="R34" s="121"/>
      <c r="S34" s="125"/>
    </row>
    <row r="35" spans="10:19" x14ac:dyDescent="0.25">
      <c r="J35" s="115" t="s">
        <v>70</v>
      </c>
      <c r="K35" s="121">
        <v>28721</v>
      </c>
      <c r="L35" s="124">
        <f t="shared" ca="1" si="0"/>
        <v>30326</v>
      </c>
      <c r="M35" s="117">
        <f t="shared" ca="1" si="1"/>
        <v>59047</v>
      </c>
      <c r="N35" s="125"/>
      <c r="O35" s="119"/>
      <c r="P35" s="121"/>
      <c r="Q35" s="121"/>
      <c r="R35" s="121"/>
      <c r="S35" s="125"/>
    </row>
    <row r="36" spans="10:19" x14ac:dyDescent="0.25">
      <c r="J36" s="115" t="s">
        <v>71</v>
      </c>
      <c r="K36" s="121">
        <v>26181</v>
      </c>
      <c r="L36" s="124">
        <f t="shared" ca="1" si="0"/>
        <v>28203</v>
      </c>
      <c r="M36" s="117">
        <f t="shared" ca="1" si="1"/>
        <v>54384</v>
      </c>
      <c r="N36" s="125"/>
      <c r="O36" s="119"/>
      <c r="P36" s="121"/>
      <c r="Q36" s="121"/>
      <c r="R36" s="121"/>
      <c r="S36" s="125"/>
    </row>
    <row r="37" spans="10:19" x14ac:dyDescent="0.25">
      <c r="J37" s="115" t="s">
        <v>72</v>
      </c>
      <c r="K37" s="121">
        <v>24913</v>
      </c>
      <c r="L37" s="124">
        <f t="shared" ca="1" si="0"/>
        <v>27731</v>
      </c>
      <c r="M37" s="117">
        <f t="shared" ca="1" si="1"/>
        <v>52644</v>
      </c>
      <c r="N37" s="125"/>
      <c r="O37" s="119"/>
      <c r="P37" s="121"/>
      <c r="Q37" s="121"/>
      <c r="R37" s="121"/>
      <c r="S37" s="125"/>
    </row>
    <row r="38" spans="10:19" x14ac:dyDescent="0.25">
      <c r="J38" s="115" t="s">
        <v>73</v>
      </c>
      <c r="K38" s="121">
        <v>23280</v>
      </c>
      <c r="L38" s="124">
        <f t="shared" ca="1" si="0"/>
        <v>28886</v>
      </c>
      <c r="M38" s="117">
        <f t="shared" ca="1" si="1"/>
        <v>52166</v>
      </c>
      <c r="N38" s="125"/>
      <c r="O38" s="119"/>
      <c r="P38" s="121"/>
      <c r="Q38" s="121"/>
      <c r="R38" s="121"/>
      <c r="S38" s="125"/>
    </row>
    <row r="39" spans="10:19" x14ac:dyDescent="0.25">
      <c r="J39" s="115" t="s">
        <v>75</v>
      </c>
      <c r="K39" s="121">
        <v>23639</v>
      </c>
      <c r="L39" s="124">
        <f t="shared" ca="1" si="0"/>
        <v>29648</v>
      </c>
      <c r="M39" s="117">
        <f t="shared" ca="1" si="1"/>
        <v>53287</v>
      </c>
      <c r="N39" s="125"/>
      <c r="O39" s="119"/>
      <c r="P39" s="121"/>
      <c r="Q39" s="121"/>
      <c r="R39" s="121"/>
      <c r="S39" s="125"/>
    </row>
    <row r="40" spans="10:19" x14ac:dyDescent="0.25">
      <c r="J40" s="115" t="s">
        <v>76</v>
      </c>
      <c r="K40" s="121">
        <v>19662</v>
      </c>
      <c r="L40" s="124">
        <f t="shared" ca="1" si="0"/>
        <v>26615</v>
      </c>
      <c r="M40" s="117">
        <f t="shared" ca="1" si="1"/>
        <v>46277</v>
      </c>
      <c r="N40" s="125"/>
      <c r="O40" s="119"/>
      <c r="P40" s="121"/>
      <c r="Q40" s="121"/>
      <c r="R40" s="121"/>
      <c r="S40" s="125"/>
    </row>
    <row r="41" spans="10:19" x14ac:dyDescent="0.25">
      <c r="J41" s="115" t="s">
        <v>77</v>
      </c>
      <c r="K41" s="121">
        <v>13865</v>
      </c>
      <c r="L41" s="124">
        <f t="shared" ca="1" si="0"/>
        <v>21316</v>
      </c>
      <c r="M41" s="117">
        <f t="shared" ca="1" si="1"/>
        <v>35181</v>
      </c>
      <c r="N41" s="125"/>
      <c r="O41" s="119"/>
      <c r="P41" s="121"/>
      <c r="Q41" s="121"/>
      <c r="R41" s="121"/>
      <c r="S41" s="125"/>
    </row>
    <row r="42" spans="10:19" x14ac:dyDescent="0.25">
      <c r="J42" s="115" t="s">
        <v>78</v>
      </c>
      <c r="K42" s="121">
        <v>12391</v>
      </c>
      <c r="L42" s="124">
        <f t="shared" ca="1" si="0"/>
        <v>18919</v>
      </c>
      <c r="M42" s="117">
        <f t="shared" ca="1" si="1"/>
        <v>31310</v>
      </c>
      <c r="N42" s="125"/>
      <c r="O42" s="119"/>
      <c r="P42" s="121"/>
      <c r="Q42" s="121"/>
      <c r="R42" s="121"/>
      <c r="S42" s="125"/>
    </row>
    <row r="43" spans="10:19" x14ac:dyDescent="0.25">
      <c r="J43" s="115" t="s">
        <v>79</v>
      </c>
      <c r="K43" s="121">
        <v>8147</v>
      </c>
      <c r="L43" s="124">
        <f t="shared" ca="1" si="0"/>
        <v>14152</v>
      </c>
      <c r="M43" s="117">
        <f t="shared" ca="1" si="1"/>
        <v>22299</v>
      </c>
      <c r="N43" s="125"/>
      <c r="O43" s="119"/>
      <c r="P43" s="121"/>
      <c r="Q43" s="121"/>
      <c r="R43" s="121"/>
      <c r="S43" s="125"/>
    </row>
    <row r="44" spans="10:19" x14ac:dyDescent="0.25">
      <c r="J44" s="115" t="s">
        <v>80</v>
      </c>
      <c r="K44" s="121">
        <v>4767</v>
      </c>
      <c r="L44" s="124">
        <f t="shared" ca="1" si="0"/>
        <v>11404</v>
      </c>
      <c r="M44" s="117">
        <f t="shared" ca="1" si="1"/>
        <v>16171</v>
      </c>
      <c r="N44" s="125"/>
      <c r="O44" s="119"/>
      <c r="P44" s="121"/>
      <c r="Q44" s="121"/>
      <c r="R44" s="121"/>
      <c r="S44" s="125"/>
    </row>
    <row r="45" spans="10:19" x14ac:dyDescent="0.25">
      <c r="K45" s="125">
        <f>SUM(K27:K44)</f>
        <v>375616</v>
      </c>
      <c r="L45" s="125">
        <f ca="1">SUM(L27:L44)</f>
        <v>427146</v>
      </c>
      <c r="M45" s="125">
        <f t="shared" ca="1" si="1"/>
        <v>802762</v>
      </c>
      <c r="O45" s="119"/>
      <c r="P45" s="121"/>
      <c r="Q45" s="121"/>
      <c r="R45" s="121"/>
      <c r="S45" s="125"/>
    </row>
    <row r="46" spans="10:19" x14ac:dyDescent="0.25">
      <c r="O46" s="119"/>
      <c r="P46" s="119"/>
      <c r="Q46" s="119"/>
      <c r="R46" s="119"/>
    </row>
  </sheetData>
  <mergeCells count="5">
    <mergeCell ref="B2:C2"/>
    <mergeCell ref="H2:I2"/>
    <mergeCell ref="A2:A3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A10" workbookViewId="0">
      <selection activeCell="R5" sqref="R5"/>
    </sheetView>
  </sheetViews>
  <sheetFormatPr defaultColWidth="9.140625" defaultRowHeight="15" x14ac:dyDescent="0.25"/>
  <cols>
    <col min="1" max="1" width="15.28515625" style="1" customWidth="1"/>
    <col min="2" max="6" width="8.42578125" style="4" customWidth="1"/>
    <col min="7" max="7" width="10.5703125" style="4" customWidth="1"/>
    <col min="8" max="8" width="10.140625" style="4" customWidth="1"/>
    <col min="9" max="9" width="11.28515625" style="4" customWidth="1"/>
    <col min="10" max="10" width="4.85546875" style="4" customWidth="1"/>
    <col min="11" max="11" width="6.140625" style="4" customWidth="1"/>
    <col min="12" max="13" width="5.85546875" style="4" customWidth="1"/>
    <col min="14" max="14" width="9.140625" style="4"/>
    <col min="15" max="15" width="6.5703125" style="4" customWidth="1"/>
    <col min="16" max="16" width="5.28515625" style="4" customWidth="1"/>
    <col min="17" max="16384" width="9.140625" style="4"/>
  </cols>
  <sheetData>
    <row r="1" spans="1:23" s="104" customFormat="1" ht="27.75" customHeight="1" x14ac:dyDescent="0.2">
      <c r="A1" s="104" t="s">
        <v>89</v>
      </c>
      <c r="B1" s="108"/>
    </row>
    <row r="2" spans="1:23" ht="23.25" customHeight="1" x14ac:dyDescent="0.25">
      <c r="A2" s="30"/>
      <c r="B2" s="172" t="s">
        <v>92</v>
      </c>
      <c r="C2" s="173"/>
      <c r="D2" s="173"/>
      <c r="E2" s="173"/>
      <c r="F2" s="173"/>
      <c r="G2" s="168" t="s">
        <v>93</v>
      </c>
      <c r="H2" s="166" t="s">
        <v>94</v>
      </c>
      <c r="I2" s="166" t="s">
        <v>95</v>
      </c>
    </row>
    <row r="3" spans="1:23" s="6" customFormat="1" ht="81.75" customHeight="1" x14ac:dyDescent="0.25">
      <c r="A3" s="31"/>
      <c r="B3" s="12" t="s">
        <v>33</v>
      </c>
      <c r="C3" s="12" t="s">
        <v>40</v>
      </c>
      <c r="D3" s="14" t="s">
        <v>85</v>
      </c>
      <c r="E3" s="12" t="s">
        <v>86</v>
      </c>
      <c r="F3" s="13" t="s">
        <v>87</v>
      </c>
      <c r="G3" s="169"/>
      <c r="H3" s="167"/>
      <c r="I3" s="167"/>
      <c r="N3" s="9"/>
      <c r="O3" s="9"/>
      <c r="P3" s="9"/>
      <c r="Q3" s="9"/>
      <c r="R3" s="9"/>
    </row>
    <row r="4" spans="1:23" s="6" customFormat="1" ht="30" customHeight="1" x14ac:dyDescent="0.25">
      <c r="A4" s="22" t="s">
        <v>47</v>
      </c>
      <c r="B4" s="32">
        <v>10.6</v>
      </c>
      <c r="C4" s="21">
        <v>10.6</v>
      </c>
      <c r="D4" s="94">
        <v>0</v>
      </c>
      <c r="E4" s="21">
        <v>4.7</v>
      </c>
      <c r="F4" s="33">
        <v>1.8</v>
      </c>
      <c r="G4" s="32">
        <v>144</v>
      </c>
      <c r="H4" s="34">
        <v>6.8</v>
      </c>
      <c r="I4" s="19">
        <v>380.8</v>
      </c>
    </row>
    <row r="5" spans="1:23" s="6" customFormat="1" ht="20.25" customHeight="1" x14ac:dyDescent="0.25">
      <c r="A5" s="22" t="s">
        <v>52</v>
      </c>
      <c r="B5" s="32">
        <v>10.6</v>
      </c>
      <c r="C5" s="21">
        <v>10.5</v>
      </c>
      <c r="D5" s="94">
        <v>0.1</v>
      </c>
      <c r="E5" s="21">
        <v>4.7</v>
      </c>
      <c r="F5" s="21">
        <v>1.9</v>
      </c>
      <c r="G5" s="32">
        <v>152.4</v>
      </c>
      <c r="H5" s="34">
        <v>3.2</v>
      </c>
      <c r="I5" s="19">
        <v>395.2</v>
      </c>
    </row>
    <row r="6" spans="1:23" s="6" customFormat="1" ht="20.25" customHeight="1" x14ac:dyDescent="0.25">
      <c r="A6" s="22" t="s">
        <v>55</v>
      </c>
      <c r="B6" s="32">
        <v>10.4</v>
      </c>
      <c r="C6" s="21">
        <v>10.5</v>
      </c>
      <c r="D6" s="94">
        <v>-0.1</v>
      </c>
      <c r="E6" s="21">
        <v>4.5</v>
      </c>
      <c r="F6" s="33">
        <v>1.6</v>
      </c>
      <c r="G6" s="34">
        <v>158.80000000000001</v>
      </c>
      <c r="H6" s="34">
        <v>3.4</v>
      </c>
      <c r="I6" s="19">
        <v>356.7</v>
      </c>
    </row>
    <row r="7" spans="1:23" s="6" customFormat="1" ht="20.25" customHeight="1" x14ac:dyDescent="0.25">
      <c r="A7" s="22" t="s">
        <v>56</v>
      </c>
      <c r="B7" s="32">
        <v>10.6</v>
      </c>
      <c r="C7" s="21">
        <v>10.5</v>
      </c>
      <c r="D7" s="94">
        <v>0.1</v>
      </c>
      <c r="E7" s="21">
        <v>4.5999999999999996</v>
      </c>
      <c r="F7" s="33">
        <v>2.1</v>
      </c>
      <c r="G7" s="34">
        <v>167.2</v>
      </c>
      <c r="H7" s="34">
        <v>3.5</v>
      </c>
      <c r="I7" s="19">
        <v>460.7</v>
      </c>
      <c r="L7" s="35"/>
    </row>
    <row r="8" spans="1:23" s="6" customFormat="1" ht="20.25" customHeight="1" x14ac:dyDescent="0.25">
      <c r="A8" s="22" t="s">
        <v>57</v>
      </c>
      <c r="B8" s="32">
        <v>10.1</v>
      </c>
      <c r="C8" s="21">
        <v>11</v>
      </c>
      <c r="D8" s="94">
        <v>-0.9</v>
      </c>
      <c r="E8" s="21">
        <v>4.7</v>
      </c>
      <c r="F8" s="21">
        <v>1.8</v>
      </c>
      <c r="G8" s="32">
        <v>170.5</v>
      </c>
      <c r="H8" s="34">
        <v>3.2</v>
      </c>
      <c r="I8" s="19">
        <v>382.1</v>
      </c>
      <c r="L8" s="35"/>
    </row>
    <row r="9" spans="1:23" s="6" customFormat="1" ht="20.25" customHeight="1" x14ac:dyDescent="0.25">
      <c r="A9" s="22" t="s">
        <v>59</v>
      </c>
      <c r="B9" s="32">
        <v>10.1</v>
      </c>
      <c r="C9" s="21">
        <v>10.6</v>
      </c>
      <c r="D9" s="94">
        <v>-0.5</v>
      </c>
      <c r="E9" s="21">
        <v>4.7</v>
      </c>
      <c r="F9" s="33">
        <v>2.1</v>
      </c>
      <c r="G9" s="21">
        <v>179.2</v>
      </c>
      <c r="H9" s="34">
        <v>3.6</v>
      </c>
      <c r="I9" s="19">
        <v>441.9</v>
      </c>
      <c r="L9" s="35"/>
    </row>
    <row r="10" spans="1:23" s="6" customFormat="1" ht="20.25" customHeight="1" x14ac:dyDescent="0.25">
      <c r="A10" s="22" t="s">
        <v>97</v>
      </c>
      <c r="B10" s="32">
        <v>10.1</v>
      </c>
      <c r="C10" s="21">
        <v>11</v>
      </c>
      <c r="D10" s="94">
        <v>-0.9</v>
      </c>
      <c r="E10" s="21">
        <v>4.9000000000000004</v>
      </c>
      <c r="F10" s="33">
        <v>1.6</v>
      </c>
      <c r="G10" s="21">
        <v>187.7</v>
      </c>
      <c r="H10" s="34">
        <v>3.7</v>
      </c>
      <c r="I10" s="19">
        <v>332.9</v>
      </c>
      <c r="L10" s="35"/>
    </row>
    <row r="11" spans="1:23" s="6" customFormat="1" ht="24.75" customHeight="1" x14ac:dyDescent="0.25">
      <c r="A11" s="36"/>
      <c r="B11" s="37"/>
      <c r="C11" s="37"/>
      <c r="D11" s="37"/>
      <c r="E11" s="37"/>
      <c r="F11" s="37"/>
      <c r="G11" s="37"/>
      <c r="H11" s="37"/>
      <c r="I11" s="38"/>
      <c r="K11" s="2"/>
      <c r="L11" s="2" t="s">
        <v>6</v>
      </c>
      <c r="M11" s="2" t="s">
        <v>41</v>
      </c>
      <c r="O11" s="36"/>
      <c r="P11" s="37"/>
      <c r="Q11" s="37"/>
      <c r="R11" s="37"/>
      <c r="S11" s="37"/>
      <c r="T11" s="37"/>
      <c r="U11" s="37"/>
      <c r="V11" s="37"/>
      <c r="W11" s="38"/>
    </row>
    <row r="12" spans="1:23" s="6" customFormat="1" ht="24.75" customHeight="1" x14ac:dyDescent="0.25">
      <c r="A12" s="36"/>
      <c r="B12" s="37"/>
      <c r="C12" s="37"/>
      <c r="D12" s="37"/>
      <c r="E12" s="37"/>
      <c r="F12" s="37"/>
      <c r="G12" s="37"/>
      <c r="H12" s="37"/>
      <c r="I12" s="38"/>
      <c r="K12" s="2"/>
      <c r="L12" s="2"/>
      <c r="M12" s="2"/>
      <c r="O12" s="36"/>
      <c r="P12" s="37"/>
      <c r="Q12" s="37"/>
      <c r="R12" s="37"/>
      <c r="S12" s="37"/>
      <c r="T12" s="37"/>
      <c r="U12" s="37"/>
      <c r="V12" s="37"/>
      <c r="W12" s="38"/>
    </row>
    <row r="13" spans="1:23" s="6" customFormat="1" ht="18.75" customHeight="1" x14ac:dyDescent="0.25">
      <c r="A13" s="39"/>
      <c r="B13" s="37"/>
      <c r="C13" s="37"/>
      <c r="D13" s="37"/>
      <c r="E13" s="37"/>
      <c r="F13" s="37"/>
      <c r="G13" s="37"/>
      <c r="H13" s="37"/>
      <c r="I13" s="38"/>
      <c r="K13" s="25" t="s">
        <v>11</v>
      </c>
      <c r="L13" s="40">
        <v>-1.3</v>
      </c>
      <c r="M13" s="2">
        <v>-1.9</v>
      </c>
      <c r="O13" s="39"/>
      <c r="P13" s="37"/>
      <c r="Q13" s="37"/>
      <c r="R13" s="37"/>
      <c r="S13" s="37"/>
      <c r="T13" s="37"/>
      <c r="U13" s="37"/>
      <c r="V13" s="37"/>
      <c r="W13" s="38"/>
    </row>
    <row r="14" spans="1:23" s="6" customFormat="1" ht="16.5" customHeight="1" x14ac:dyDescent="0.25">
      <c r="A14" s="39"/>
      <c r="B14" s="37"/>
      <c r="C14" s="37"/>
      <c r="D14" s="37"/>
      <c r="E14" s="37"/>
      <c r="F14" s="37"/>
      <c r="G14" s="37"/>
      <c r="H14" s="37"/>
      <c r="I14" s="38"/>
      <c r="K14" s="25" t="s">
        <v>12</v>
      </c>
      <c r="L14" s="40">
        <v>-1.5</v>
      </c>
      <c r="M14" s="2">
        <v>-2.4</v>
      </c>
      <c r="O14" s="39"/>
      <c r="P14" s="37"/>
      <c r="Q14" s="37"/>
      <c r="R14" s="37"/>
      <c r="S14" s="37"/>
      <c r="T14" s="37"/>
      <c r="U14" s="37"/>
      <c r="V14" s="37"/>
      <c r="W14" s="38"/>
    </row>
    <row r="15" spans="1:23" s="6" customFormat="1" ht="16.5" customHeight="1" x14ac:dyDescent="0.25">
      <c r="A15" s="39"/>
      <c r="B15" s="37"/>
      <c r="C15" s="37"/>
      <c r="D15" s="37"/>
      <c r="E15" s="37"/>
      <c r="F15" s="37"/>
      <c r="G15" s="37"/>
      <c r="H15" s="37"/>
      <c r="I15" s="38"/>
      <c r="K15" s="25" t="s">
        <v>13</v>
      </c>
      <c r="L15" s="40">
        <v>-1.6</v>
      </c>
      <c r="M15" s="2">
        <v>-2.9</v>
      </c>
      <c r="O15" s="39"/>
      <c r="P15" s="37"/>
      <c r="Q15" s="37"/>
      <c r="R15" s="37"/>
      <c r="S15" s="37"/>
      <c r="T15" s="37"/>
      <c r="U15" s="37"/>
      <c r="V15" s="37"/>
      <c r="W15" s="38"/>
    </row>
    <row r="16" spans="1:23" s="6" customFormat="1" ht="16.5" customHeight="1" x14ac:dyDescent="0.25">
      <c r="A16" s="39"/>
      <c r="B16" s="37"/>
      <c r="C16" s="37"/>
      <c r="D16" s="37"/>
      <c r="E16" s="37"/>
      <c r="F16" s="37"/>
      <c r="G16" s="37"/>
      <c r="H16" s="37"/>
      <c r="I16" s="38"/>
      <c r="K16" s="25" t="s">
        <v>14</v>
      </c>
      <c r="L16" s="40">
        <v>-1</v>
      </c>
      <c r="M16" s="2">
        <v>-2.1</v>
      </c>
      <c r="O16" s="39"/>
      <c r="P16" s="37"/>
      <c r="Q16" s="37"/>
      <c r="R16" s="37"/>
      <c r="S16" s="37"/>
      <c r="T16" s="37"/>
      <c r="U16" s="37"/>
      <c r="V16" s="37"/>
      <c r="W16" s="38"/>
    </row>
    <row r="17" spans="1:23" s="6" customFormat="1" ht="16.5" customHeight="1" x14ac:dyDescent="0.25">
      <c r="A17" s="39"/>
      <c r="B17" s="37"/>
      <c r="C17" s="37"/>
      <c r="D17" s="37"/>
      <c r="E17" s="37"/>
      <c r="F17" s="37"/>
      <c r="G17" s="37"/>
      <c r="H17" s="37"/>
      <c r="I17" s="38"/>
      <c r="K17" s="25" t="s">
        <v>15</v>
      </c>
      <c r="L17" s="40">
        <v>-1.1000000000000001</v>
      </c>
      <c r="M17" s="2">
        <v>-2.1</v>
      </c>
      <c r="O17" s="39"/>
      <c r="P17" s="37"/>
      <c r="Q17" s="37"/>
      <c r="R17" s="37"/>
      <c r="S17" s="37"/>
      <c r="T17" s="37"/>
      <c r="U17" s="37"/>
      <c r="V17" s="37"/>
      <c r="W17" s="38"/>
    </row>
    <row r="18" spans="1:23" s="6" customFormat="1" ht="16.5" customHeight="1" x14ac:dyDescent="0.25">
      <c r="A18" s="39"/>
      <c r="B18" s="37"/>
      <c r="C18" s="37"/>
      <c r="D18" s="37"/>
      <c r="E18" s="37"/>
      <c r="F18" s="37"/>
      <c r="G18" s="37"/>
      <c r="H18" s="37"/>
      <c r="I18" s="38"/>
      <c r="K18" s="28" t="s">
        <v>5</v>
      </c>
      <c r="L18" s="40">
        <v>-0.8</v>
      </c>
      <c r="M18" s="2">
        <v>-2</v>
      </c>
      <c r="O18" s="39"/>
      <c r="P18" s="37"/>
      <c r="Q18" s="37"/>
      <c r="R18" s="37"/>
      <c r="S18" s="37"/>
      <c r="T18" s="37"/>
      <c r="U18" s="37"/>
      <c r="V18" s="37"/>
      <c r="W18" s="38"/>
    </row>
    <row r="19" spans="1:23" s="6" customFormat="1" ht="16.5" customHeight="1" x14ac:dyDescent="0.25">
      <c r="A19" s="39"/>
      <c r="B19" s="37"/>
      <c r="C19" s="37"/>
      <c r="D19" s="37"/>
      <c r="E19" s="37"/>
      <c r="F19" s="37"/>
      <c r="G19" s="37"/>
      <c r="H19" s="37"/>
      <c r="I19" s="38"/>
      <c r="K19" s="28" t="s">
        <v>7</v>
      </c>
      <c r="L19" s="40">
        <v>-0.9</v>
      </c>
      <c r="M19" s="2">
        <v>-2.4</v>
      </c>
      <c r="O19" s="39"/>
      <c r="P19" s="37"/>
      <c r="Q19" s="37"/>
      <c r="R19" s="37"/>
      <c r="S19" s="37"/>
      <c r="T19" s="37"/>
      <c r="U19" s="37"/>
      <c r="V19" s="37"/>
      <c r="W19" s="38"/>
    </row>
    <row r="20" spans="1:23" s="6" customFormat="1" ht="16.5" customHeight="1" x14ac:dyDescent="0.25">
      <c r="A20" s="39"/>
      <c r="B20" s="37"/>
      <c r="C20" s="37"/>
      <c r="D20" s="37"/>
      <c r="E20" s="37"/>
      <c r="F20" s="37"/>
      <c r="G20" s="37"/>
      <c r="H20" s="37"/>
      <c r="I20" s="38"/>
      <c r="K20" s="28" t="s">
        <v>8</v>
      </c>
      <c r="L20" s="42">
        <v>0.03</v>
      </c>
      <c r="M20" s="2">
        <v>-1.9</v>
      </c>
      <c r="O20" s="39"/>
      <c r="P20" s="37"/>
      <c r="Q20" s="37"/>
      <c r="R20" s="37"/>
      <c r="S20" s="37"/>
      <c r="T20" s="37"/>
      <c r="U20" s="37"/>
      <c r="V20" s="37"/>
      <c r="W20" s="38"/>
    </row>
    <row r="21" spans="1:23" s="6" customFormat="1" ht="16.5" customHeight="1" x14ac:dyDescent="0.25">
      <c r="A21" s="39"/>
      <c r="B21" s="37"/>
      <c r="C21" s="37"/>
      <c r="D21" s="37"/>
      <c r="E21" s="37"/>
      <c r="F21" s="37"/>
      <c r="G21" s="37"/>
      <c r="H21" s="37"/>
      <c r="I21" s="38"/>
      <c r="K21" s="28" t="s">
        <v>9</v>
      </c>
      <c r="L21" s="40">
        <v>0.4</v>
      </c>
      <c r="M21" s="2">
        <v>-1.8</v>
      </c>
      <c r="O21" s="39"/>
      <c r="P21" s="37"/>
      <c r="Q21" s="37"/>
      <c r="R21" s="37"/>
      <c r="S21" s="37"/>
      <c r="T21" s="37"/>
      <c r="U21" s="37"/>
      <c r="V21" s="37"/>
      <c r="W21" s="38"/>
    </row>
    <row r="22" spans="1:23" s="6" customFormat="1" ht="16.5" customHeight="1" x14ac:dyDescent="0.25">
      <c r="A22" s="39"/>
      <c r="B22" s="37"/>
      <c r="C22" s="37"/>
      <c r="D22" s="37"/>
      <c r="E22" s="37"/>
      <c r="F22" s="37"/>
      <c r="G22" s="37"/>
      <c r="H22" s="37"/>
      <c r="I22" s="38"/>
      <c r="K22" s="28" t="s">
        <v>10</v>
      </c>
      <c r="L22" s="40">
        <v>0.4</v>
      </c>
      <c r="M22" s="2">
        <v>-2</v>
      </c>
      <c r="O22" s="39"/>
      <c r="P22" s="37"/>
      <c r="Q22" s="37"/>
      <c r="R22" s="37"/>
      <c r="S22" s="37"/>
      <c r="T22" s="37"/>
      <c r="U22" s="37"/>
      <c r="V22" s="37"/>
      <c r="W22" s="38"/>
    </row>
    <row r="23" spans="1:23" s="6" customFormat="1" ht="16.5" customHeight="1" x14ac:dyDescent="0.25">
      <c r="A23" s="39"/>
      <c r="B23" s="37"/>
      <c r="C23" s="37"/>
      <c r="D23" s="37"/>
      <c r="E23" s="37"/>
      <c r="F23" s="37"/>
      <c r="G23" s="37"/>
      <c r="H23" s="37"/>
      <c r="I23" s="38"/>
      <c r="K23" s="28" t="s">
        <v>47</v>
      </c>
      <c r="L23" s="15">
        <v>2E-3</v>
      </c>
      <c r="M23" s="15">
        <v>-2.2999999999999998</v>
      </c>
      <c r="O23" s="39"/>
      <c r="P23" s="37"/>
      <c r="Q23" s="37"/>
      <c r="R23" s="37"/>
      <c r="S23" s="37"/>
      <c r="T23" s="37"/>
      <c r="U23" s="37"/>
      <c r="V23" s="37"/>
      <c r="W23" s="38"/>
    </row>
    <row r="24" spans="1:23" s="6" customFormat="1" ht="16.5" customHeight="1" x14ac:dyDescent="0.25">
      <c r="A24" s="22"/>
      <c r="B24" s="21"/>
      <c r="C24" s="21"/>
      <c r="D24" s="21"/>
      <c r="E24" s="21"/>
      <c r="F24" s="21"/>
      <c r="G24" s="34"/>
      <c r="H24" s="34"/>
      <c r="I24" s="19"/>
      <c r="K24" s="28" t="s">
        <v>52</v>
      </c>
      <c r="L24" s="15">
        <v>0.1</v>
      </c>
      <c r="M24" s="15">
        <v>-2.2999999999999998</v>
      </c>
    </row>
    <row r="25" spans="1:23" s="6" customFormat="1" ht="16.5" customHeight="1" x14ac:dyDescent="0.25">
      <c r="A25" s="22"/>
      <c r="B25" s="21"/>
      <c r="C25" s="21"/>
      <c r="D25" s="21"/>
      <c r="E25" s="21"/>
      <c r="F25" s="21"/>
      <c r="G25" s="34"/>
      <c r="H25" s="34"/>
      <c r="I25" s="19"/>
      <c r="K25" s="28" t="s">
        <v>55</v>
      </c>
      <c r="L25" s="15">
        <v>-0.1</v>
      </c>
      <c r="M25" s="15">
        <v>-2.5</v>
      </c>
    </row>
    <row r="26" spans="1:23" s="6" customFormat="1" ht="16.5" customHeight="1" x14ac:dyDescent="0.25">
      <c r="A26" s="22"/>
      <c r="B26" s="21"/>
      <c r="C26" s="21"/>
      <c r="D26" s="21"/>
      <c r="E26" s="21"/>
      <c r="F26" s="21"/>
      <c r="G26" s="34"/>
      <c r="H26" s="34"/>
      <c r="I26" s="19"/>
      <c r="K26" s="28" t="s">
        <v>56</v>
      </c>
      <c r="L26" s="15">
        <v>0.1</v>
      </c>
      <c r="M26" s="15">
        <v>-2.7</v>
      </c>
    </row>
    <row r="27" spans="1:23" s="6" customFormat="1" ht="16.5" customHeight="1" x14ac:dyDescent="0.25">
      <c r="A27" s="22"/>
      <c r="B27" s="21"/>
      <c r="C27" s="21"/>
      <c r="D27" s="21"/>
      <c r="E27" s="21"/>
      <c r="F27" s="21"/>
      <c r="G27" s="34"/>
      <c r="H27" s="34"/>
      <c r="I27" s="19"/>
      <c r="K27" s="28" t="s">
        <v>57</v>
      </c>
      <c r="L27" s="15">
        <v>-0.9</v>
      </c>
      <c r="M27" s="80">
        <v>-4</v>
      </c>
    </row>
    <row r="28" spans="1:23" s="6" customFormat="1" ht="16.5" customHeight="1" x14ac:dyDescent="0.25">
      <c r="A28" s="22"/>
      <c r="B28" s="21"/>
      <c r="C28" s="21"/>
      <c r="D28" s="21"/>
      <c r="E28" s="21"/>
      <c r="F28" s="21"/>
      <c r="G28" s="34"/>
      <c r="H28" s="34"/>
      <c r="I28" s="19"/>
      <c r="K28" s="28" t="s">
        <v>59</v>
      </c>
      <c r="L28" s="15">
        <v>-0.5</v>
      </c>
      <c r="M28" s="80">
        <v>-3.4</v>
      </c>
    </row>
    <row r="29" spans="1:23" s="6" customFormat="1" ht="16.5" customHeight="1" x14ac:dyDescent="0.25">
      <c r="A29" s="22"/>
      <c r="B29" s="21"/>
      <c r="C29" s="21"/>
      <c r="D29" s="21"/>
      <c r="E29" s="21"/>
      <c r="F29" s="21"/>
      <c r="G29" s="34"/>
      <c r="H29" s="34"/>
      <c r="I29" s="19"/>
      <c r="K29" s="25" t="s">
        <v>97</v>
      </c>
      <c r="L29" s="2">
        <v>-0.9</v>
      </c>
      <c r="M29" s="2">
        <v>-4.0999999999999996</v>
      </c>
    </row>
    <row r="30" spans="1:23" s="6" customFormat="1" ht="16.5" customHeight="1" x14ac:dyDescent="0.25">
      <c r="A30" s="22"/>
      <c r="B30" s="21"/>
      <c r="C30" s="21"/>
      <c r="D30" s="21"/>
      <c r="E30" s="21"/>
      <c r="F30" s="21"/>
      <c r="G30" s="34"/>
      <c r="H30" s="34"/>
      <c r="I30" s="19"/>
      <c r="K30" s="25"/>
      <c r="L30" s="29"/>
      <c r="M30" s="2"/>
    </row>
    <row r="31" spans="1:23" s="6" customFormat="1" ht="16.5" customHeight="1" x14ac:dyDescent="0.25">
      <c r="A31" s="22"/>
      <c r="B31" s="21"/>
      <c r="C31" s="21"/>
      <c r="D31" s="21"/>
      <c r="E31" s="21"/>
      <c r="F31" s="21"/>
      <c r="G31" s="34"/>
      <c r="H31" s="34"/>
      <c r="I31" s="19"/>
      <c r="K31" s="25"/>
      <c r="L31" s="29"/>
      <c r="M31" s="2"/>
    </row>
    <row r="32" spans="1:23" s="6" customFormat="1" ht="16.5" customHeight="1" x14ac:dyDescent="0.25">
      <c r="A32" s="22"/>
      <c r="B32" s="21"/>
      <c r="C32" s="21"/>
      <c r="D32" s="21"/>
      <c r="E32" s="21"/>
      <c r="F32" s="21"/>
      <c r="G32" s="34"/>
      <c r="H32" s="34"/>
      <c r="I32" s="19"/>
      <c r="K32" s="25"/>
      <c r="L32" s="29"/>
      <c r="M32" s="2"/>
    </row>
    <row r="33" spans="1:13" s="6" customFormat="1" ht="16.5" customHeight="1" x14ac:dyDescent="0.25">
      <c r="A33" s="22"/>
      <c r="B33" s="21"/>
      <c r="C33" s="21"/>
      <c r="D33" s="21"/>
      <c r="E33" s="21"/>
      <c r="F33" s="21"/>
      <c r="G33" s="34"/>
      <c r="H33" s="34"/>
      <c r="I33" s="19"/>
      <c r="K33" s="25"/>
      <c r="L33" s="29"/>
      <c r="M33" s="2"/>
    </row>
    <row r="34" spans="1:13" s="6" customFormat="1" ht="16.5" customHeight="1" x14ac:dyDescent="0.25">
      <c r="A34" s="22"/>
      <c r="B34" s="21"/>
      <c r="C34" s="21"/>
      <c r="D34" s="21"/>
      <c r="E34" s="21"/>
      <c r="F34" s="21"/>
      <c r="G34" s="34"/>
      <c r="H34" s="34"/>
      <c r="I34" s="19"/>
      <c r="K34" s="25"/>
      <c r="L34" s="29"/>
      <c r="M34" s="2"/>
    </row>
    <row r="35" spans="1:13" s="6" customFormat="1" ht="16.5" customHeight="1" x14ac:dyDescent="0.25">
      <c r="A35" s="22"/>
      <c r="B35" s="21"/>
      <c r="C35" s="21"/>
      <c r="D35" s="21"/>
      <c r="E35" s="21"/>
      <c r="F35" s="21"/>
      <c r="G35" s="34"/>
      <c r="H35" s="34"/>
      <c r="I35" s="19"/>
      <c r="K35" s="28"/>
      <c r="L35" s="29"/>
      <c r="M35" s="2"/>
    </row>
    <row r="36" spans="1:13" s="6" customFormat="1" ht="16.5" customHeight="1" x14ac:dyDescent="0.25">
      <c r="A36" s="22"/>
      <c r="B36" s="21"/>
      <c r="C36" s="21"/>
      <c r="D36" s="21"/>
      <c r="E36" s="21"/>
      <c r="F36" s="21"/>
      <c r="G36" s="34"/>
      <c r="H36" s="34"/>
      <c r="I36" s="19"/>
      <c r="K36" s="28"/>
      <c r="L36" s="29"/>
      <c r="M36" s="2"/>
    </row>
    <row r="37" spans="1:13" s="6" customFormat="1" ht="16.5" customHeight="1" x14ac:dyDescent="0.25">
      <c r="A37" s="22"/>
      <c r="B37" s="21"/>
      <c r="C37" s="21"/>
      <c r="D37" s="21"/>
      <c r="E37" s="21"/>
      <c r="F37" s="21"/>
      <c r="G37" s="34"/>
      <c r="H37" s="34"/>
      <c r="I37" s="19"/>
      <c r="K37" s="28"/>
      <c r="L37" s="29"/>
      <c r="M37" s="2"/>
    </row>
    <row r="38" spans="1:13" s="6" customFormat="1" ht="16.5" customHeight="1" x14ac:dyDescent="0.25">
      <c r="A38" s="22"/>
      <c r="B38" s="21"/>
      <c r="C38" s="21"/>
      <c r="D38" s="21"/>
      <c r="E38" s="21"/>
      <c r="F38" s="21"/>
      <c r="G38" s="34"/>
      <c r="H38" s="34"/>
      <c r="I38" s="19"/>
      <c r="K38" s="28"/>
      <c r="L38" s="29"/>
      <c r="M38" s="2"/>
    </row>
    <row r="39" spans="1:13" s="6" customFormat="1" ht="16.5" customHeight="1" x14ac:dyDescent="0.25">
      <c r="A39" s="22"/>
      <c r="B39" s="21"/>
      <c r="C39" s="21"/>
      <c r="D39" s="21"/>
      <c r="E39" s="21"/>
      <c r="F39" s="21"/>
      <c r="G39" s="34"/>
      <c r="H39" s="34"/>
      <c r="I39" s="19"/>
      <c r="K39" s="28"/>
      <c r="L39" s="29"/>
      <c r="M39" s="2"/>
    </row>
    <row r="40" spans="1:13" s="6" customFormat="1" ht="16.5" customHeight="1" x14ac:dyDescent="0.25">
      <c r="A40" s="22"/>
      <c r="B40" s="21"/>
      <c r="C40" s="21"/>
      <c r="D40" s="21"/>
      <c r="E40" s="21"/>
      <c r="F40" s="21"/>
      <c r="G40" s="34"/>
      <c r="H40" s="34"/>
      <c r="I40" s="19"/>
      <c r="K40" s="28"/>
    </row>
    <row r="41" spans="1:13" s="6" customFormat="1" ht="16.5" customHeight="1" x14ac:dyDescent="0.25">
      <c r="A41" s="22"/>
      <c r="B41" s="21"/>
      <c r="C41" s="21"/>
      <c r="D41" s="21"/>
      <c r="E41" s="21"/>
      <c r="F41" s="21"/>
      <c r="G41" s="34"/>
      <c r="H41" s="34"/>
      <c r="I41" s="19"/>
    </row>
    <row r="42" spans="1:13" s="6" customFormat="1" ht="16.5" customHeight="1" x14ac:dyDescent="0.25">
      <c r="A42" s="22"/>
      <c r="B42" s="21"/>
      <c r="C42" s="21"/>
      <c r="D42" s="21"/>
      <c r="E42" s="21"/>
      <c r="F42" s="21"/>
      <c r="G42" s="34"/>
      <c r="H42" s="34"/>
      <c r="I42" s="19"/>
    </row>
    <row r="43" spans="1:13" s="6" customFormat="1" ht="16.5" customHeight="1" x14ac:dyDescent="0.25">
      <c r="A43" s="22"/>
      <c r="B43" s="21"/>
      <c r="C43" s="21"/>
      <c r="D43" s="21"/>
      <c r="E43" s="21"/>
      <c r="F43" s="21"/>
      <c r="G43" s="34"/>
      <c r="H43" s="34"/>
      <c r="I43" s="19"/>
    </row>
  </sheetData>
  <mergeCells count="4">
    <mergeCell ref="I2:I3"/>
    <mergeCell ref="B2:F2"/>
    <mergeCell ref="G2:G3"/>
    <mergeCell ref="H2:H3"/>
  </mergeCells>
  <phoneticPr fontId="1" type="noConversion"/>
  <printOptions horizontalCentered="1"/>
  <pageMargins left="0.74803149606299213" right="0.74803149606299213" top="1.181102362204724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opLeftCell="A25" workbookViewId="0">
      <selection activeCell="T26" sqref="T26"/>
    </sheetView>
  </sheetViews>
  <sheetFormatPr defaultColWidth="9.140625" defaultRowHeight="15" x14ac:dyDescent="0.25"/>
  <cols>
    <col min="1" max="1" width="29.140625" style="4" customWidth="1"/>
    <col min="2" max="2" width="9.7109375" style="4" customWidth="1"/>
    <col min="3" max="4" width="8.28515625" style="4" customWidth="1"/>
    <col min="5" max="5" width="9.7109375" style="4" customWidth="1"/>
    <col min="6" max="6" width="8.28515625" style="76" customWidth="1"/>
    <col min="7" max="7" width="9.85546875" style="4" customWidth="1"/>
    <col min="8" max="9" width="9.7109375" style="76" customWidth="1"/>
    <col min="10" max="11" width="9.7109375" style="81" customWidth="1"/>
    <col min="12" max="12" width="2.85546875" style="4" customWidth="1"/>
    <col min="13" max="13" width="18.5703125" style="4" customWidth="1"/>
    <col min="14" max="14" width="8.140625" style="4" customWidth="1"/>
    <col min="15" max="15" width="5.28515625" style="4" customWidth="1"/>
    <col min="16" max="16" width="14.7109375" style="4" customWidth="1"/>
    <col min="17" max="17" width="9.140625" style="4"/>
    <col min="18" max="18" width="5.28515625" style="4" customWidth="1"/>
    <col min="19" max="16384" width="9.140625" style="4"/>
  </cols>
  <sheetData>
    <row r="1" spans="1:20" s="104" customFormat="1" ht="27.75" customHeight="1" x14ac:dyDescent="0.2">
      <c r="A1" s="109" t="s">
        <v>100</v>
      </c>
      <c r="B1" s="109"/>
      <c r="C1" s="109"/>
      <c r="D1" s="109"/>
      <c r="E1" s="109"/>
      <c r="F1" s="109"/>
      <c r="G1" s="109"/>
      <c r="H1" s="109"/>
      <c r="I1" s="109"/>
      <c r="J1" s="108"/>
      <c r="K1" s="108"/>
      <c r="L1" s="110"/>
    </row>
    <row r="2" spans="1:20" ht="24.75" customHeight="1" x14ac:dyDescent="0.25">
      <c r="A2" s="8"/>
      <c r="B2" s="181" t="s">
        <v>0</v>
      </c>
      <c r="C2" s="182"/>
      <c r="D2" s="166" t="s">
        <v>35</v>
      </c>
      <c r="E2" s="183" t="s">
        <v>1</v>
      </c>
      <c r="F2" s="166" t="s">
        <v>2</v>
      </c>
      <c r="G2" s="170" t="s">
        <v>90</v>
      </c>
      <c r="H2" s="185" t="s">
        <v>3</v>
      </c>
      <c r="I2" s="186"/>
      <c r="J2" s="141"/>
      <c r="K2" s="141"/>
      <c r="L2" s="43"/>
    </row>
    <row r="3" spans="1:20" ht="75" customHeight="1" x14ac:dyDescent="0.25">
      <c r="A3" s="44"/>
      <c r="B3" s="12" t="s">
        <v>33</v>
      </c>
      <c r="C3" s="78" t="s">
        <v>34</v>
      </c>
      <c r="D3" s="167"/>
      <c r="E3" s="184"/>
      <c r="F3" s="167"/>
      <c r="G3" s="171"/>
      <c r="H3" s="82" t="s">
        <v>37</v>
      </c>
      <c r="I3" s="82" t="s">
        <v>38</v>
      </c>
      <c r="J3" s="9"/>
      <c r="K3" s="9"/>
      <c r="L3" s="43"/>
    </row>
    <row r="4" spans="1:20" s="6" customFormat="1" ht="27.75" customHeight="1" x14ac:dyDescent="0.25">
      <c r="A4" s="45" t="s">
        <v>6</v>
      </c>
      <c r="B4" s="85">
        <f>SUM(B5:B21)</f>
        <v>8076</v>
      </c>
      <c r="C4" s="87">
        <f>SUM(C5:C21)</f>
        <v>31</v>
      </c>
      <c r="D4" s="83">
        <f>SUM(D5:D21)</f>
        <v>1516</v>
      </c>
      <c r="E4" s="143">
        <f>SUM(E5:E21)</f>
        <v>8826</v>
      </c>
      <c r="F4" s="85">
        <f>SUM(F5:F21)</f>
        <v>-750</v>
      </c>
      <c r="G4" s="90">
        <f t="shared" ref="G4:G21" si="0">ROUND(B4/E4*100,1)</f>
        <v>91.5</v>
      </c>
      <c r="H4" s="85">
        <f>SUM(H5:H21)</f>
        <v>3899</v>
      </c>
      <c r="I4" s="92">
        <f>SUM(I5:I21)</f>
        <v>1298</v>
      </c>
      <c r="J4" s="142"/>
      <c r="K4" s="142"/>
    </row>
    <row r="5" spans="1:20" s="6" customFormat="1" ht="19.5" customHeight="1" x14ac:dyDescent="0.25">
      <c r="A5" s="46" t="s">
        <v>16</v>
      </c>
      <c r="B5" s="86">
        <v>288</v>
      </c>
      <c r="C5" s="88">
        <v>1</v>
      </c>
      <c r="D5" s="84">
        <v>55</v>
      </c>
      <c r="E5" s="134">
        <v>546</v>
      </c>
      <c r="F5" s="86">
        <f t="shared" ref="F5:F21" si="1">SUM(B5-E5)</f>
        <v>-258</v>
      </c>
      <c r="G5" s="91">
        <f t="shared" si="0"/>
        <v>52.7</v>
      </c>
      <c r="H5" s="86">
        <v>163</v>
      </c>
      <c r="I5" s="93">
        <v>49</v>
      </c>
      <c r="J5" s="93"/>
      <c r="K5" s="93"/>
    </row>
    <row r="6" spans="1:20" s="6" customFormat="1" ht="17.25" customHeight="1" x14ac:dyDescent="0.25">
      <c r="A6" s="46" t="s">
        <v>17</v>
      </c>
      <c r="B6" s="86">
        <v>210</v>
      </c>
      <c r="C6" s="88">
        <v>1</v>
      </c>
      <c r="D6" s="84">
        <v>52</v>
      </c>
      <c r="E6" s="134">
        <v>486</v>
      </c>
      <c r="F6" s="86">
        <f t="shared" si="1"/>
        <v>-276</v>
      </c>
      <c r="G6" s="91">
        <f t="shared" si="0"/>
        <v>43.2</v>
      </c>
      <c r="H6" s="86">
        <v>146</v>
      </c>
      <c r="I6" s="93">
        <v>49</v>
      </c>
      <c r="J6" s="93"/>
      <c r="K6" s="93"/>
    </row>
    <row r="7" spans="1:20" s="6" customFormat="1" ht="17.25" customHeight="1" x14ac:dyDescent="0.25">
      <c r="A7" s="46" t="s">
        <v>18</v>
      </c>
      <c r="B7" s="86">
        <v>438</v>
      </c>
      <c r="C7" s="88">
        <v>2</v>
      </c>
      <c r="D7" s="84">
        <v>99</v>
      </c>
      <c r="E7" s="134">
        <v>557</v>
      </c>
      <c r="F7" s="86">
        <f t="shared" si="1"/>
        <v>-119</v>
      </c>
      <c r="G7" s="91">
        <f t="shared" si="0"/>
        <v>78.599999999999994</v>
      </c>
      <c r="H7" s="86">
        <v>199</v>
      </c>
      <c r="I7" s="93">
        <v>100</v>
      </c>
      <c r="J7" s="93"/>
      <c r="K7" s="93"/>
    </row>
    <row r="8" spans="1:20" s="6" customFormat="1" ht="17.25" customHeight="1" x14ac:dyDescent="0.25">
      <c r="A8" s="46" t="s">
        <v>19</v>
      </c>
      <c r="B8" s="86">
        <v>415</v>
      </c>
      <c r="C8" s="88">
        <v>3</v>
      </c>
      <c r="D8" s="84">
        <v>77</v>
      </c>
      <c r="E8" s="134">
        <v>604</v>
      </c>
      <c r="F8" s="86">
        <f t="shared" si="1"/>
        <v>-189</v>
      </c>
      <c r="G8" s="91">
        <f t="shared" si="0"/>
        <v>68.7</v>
      </c>
      <c r="H8" s="86">
        <v>213</v>
      </c>
      <c r="I8" s="93">
        <v>90</v>
      </c>
      <c r="J8" s="93"/>
      <c r="K8" s="93"/>
    </row>
    <row r="9" spans="1:20" s="6" customFormat="1" ht="17.25" customHeight="1" x14ac:dyDescent="0.25">
      <c r="A9" s="46" t="s">
        <v>20</v>
      </c>
      <c r="B9" s="86">
        <v>644</v>
      </c>
      <c r="C9" s="88">
        <v>1</v>
      </c>
      <c r="D9" s="84">
        <v>176</v>
      </c>
      <c r="E9" s="134">
        <v>623</v>
      </c>
      <c r="F9" s="86">
        <f t="shared" si="1"/>
        <v>21</v>
      </c>
      <c r="G9" s="91">
        <f t="shared" si="0"/>
        <v>103.4</v>
      </c>
      <c r="H9" s="86">
        <v>280</v>
      </c>
      <c r="I9" s="93">
        <v>114</v>
      </c>
      <c r="J9" s="93"/>
      <c r="K9" s="93"/>
    </row>
    <row r="10" spans="1:20" s="6" customFormat="1" ht="17.25" customHeight="1" x14ac:dyDescent="0.25">
      <c r="A10" s="5" t="s">
        <v>21</v>
      </c>
      <c r="B10" s="86">
        <v>521</v>
      </c>
      <c r="C10" s="88" t="s">
        <v>60</v>
      </c>
      <c r="D10" s="84">
        <v>94</v>
      </c>
      <c r="E10" s="134">
        <v>763</v>
      </c>
      <c r="F10" s="86">
        <f t="shared" si="1"/>
        <v>-242</v>
      </c>
      <c r="G10" s="91">
        <f t="shared" si="0"/>
        <v>68.3</v>
      </c>
      <c r="H10" s="86">
        <v>254</v>
      </c>
      <c r="I10" s="93">
        <v>132</v>
      </c>
      <c r="J10" s="93"/>
      <c r="K10" s="93"/>
    </row>
    <row r="11" spans="1:20" s="6" customFormat="1" ht="17.25" customHeight="1" x14ac:dyDescent="0.25">
      <c r="A11" s="5" t="s">
        <v>22</v>
      </c>
      <c r="B11" s="86">
        <v>782</v>
      </c>
      <c r="C11" s="88">
        <v>3</v>
      </c>
      <c r="D11" s="84">
        <v>117</v>
      </c>
      <c r="E11" s="134">
        <v>555</v>
      </c>
      <c r="F11" s="86">
        <f t="shared" si="1"/>
        <v>227</v>
      </c>
      <c r="G11" s="91">
        <f t="shared" si="0"/>
        <v>140.9</v>
      </c>
      <c r="H11" s="86">
        <v>355</v>
      </c>
      <c r="I11" s="93">
        <v>102</v>
      </c>
      <c r="J11" s="93"/>
      <c r="K11" s="93"/>
    </row>
    <row r="12" spans="1:20" s="6" customFormat="1" ht="17.25" customHeight="1" x14ac:dyDescent="0.25">
      <c r="A12" s="5" t="s">
        <v>23</v>
      </c>
      <c r="B12" s="86">
        <v>565</v>
      </c>
      <c r="C12" s="88">
        <v>1</v>
      </c>
      <c r="D12" s="84">
        <v>108</v>
      </c>
      <c r="E12" s="134">
        <v>630</v>
      </c>
      <c r="F12" s="86">
        <f t="shared" si="1"/>
        <v>-65</v>
      </c>
      <c r="G12" s="91">
        <f t="shared" si="0"/>
        <v>89.7</v>
      </c>
      <c r="H12" s="86">
        <v>317</v>
      </c>
      <c r="I12" s="93">
        <v>77</v>
      </c>
      <c r="J12" s="93"/>
      <c r="K12" s="93"/>
      <c r="M12" s="4"/>
      <c r="N12" s="4"/>
      <c r="O12" s="4"/>
      <c r="P12" s="4"/>
      <c r="Q12" s="198" t="s">
        <v>97</v>
      </c>
      <c r="R12" s="4"/>
      <c r="S12" s="41"/>
      <c r="T12" s="41"/>
    </row>
    <row r="13" spans="1:20" s="6" customFormat="1" ht="17.25" customHeight="1" x14ac:dyDescent="0.25">
      <c r="A13" s="5" t="s">
        <v>24</v>
      </c>
      <c r="B13" s="86">
        <v>628</v>
      </c>
      <c r="C13" s="88">
        <v>2</v>
      </c>
      <c r="D13" s="84">
        <v>111</v>
      </c>
      <c r="E13" s="134">
        <v>740</v>
      </c>
      <c r="F13" s="86">
        <f t="shared" si="1"/>
        <v>-112</v>
      </c>
      <c r="G13" s="91">
        <f t="shared" si="0"/>
        <v>84.9</v>
      </c>
      <c r="H13" s="86">
        <v>303</v>
      </c>
      <c r="I13" s="93">
        <v>111</v>
      </c>
      <c r="J13" s="93"/>
      <c r="K13" s="93"/>
      <c r="M13" s="49" t="s">
        <v>17</v>
      </c>
      <c r="N13" s="48">
        <v>-276</v>
      </c>
      <c r="O13" s="48"/>
      <c r="P13" s="49" t="s">
        <v>16</v>
      </c>
      <c r="Q13" s="48">
        <f>F5</f>
        <v>-258</v>
      </c>
      <c r="R13" s="4"/>
      <c r="S13" s="49"/>
      <c r="T13" s="48"/>
    </row>
    <row r="14" spans="1:20" s="6" customFormat="1" ht="17.25" customHeight="1" x14ac:dyDescent="0.25">
      <c r="A14" s="5" t="s">
        <v>25</v>
      </c>
      <c r="B14" s="86">
        <v>407</v>
      </c>
      <c r="C14" s="88">
        <v>1</v>
      </c>
      <c r="D14" s="84">
        <v>85</v>
      </c>
      <c r="E14" s="134">
        <v>416</v>
      </c>
      <c r="F14" s="86">
        <f t="shared" si="1"/>
        <v>-9</v>
      </c>
      <c r="G14" s="91">
        <f t="shared" si="0"/>
        <v>97.8</v>
      </c>
      <c r="H14" s="86">
        <v>179</v>
      </c>
      <c r="I14" s="93">
        <v>70</v>
      </c>
      <c r="J14" s="93"/>
      <c r="K14" s="93"/>
      <c r="M14" s="49" t="s">
        <v>16</v>
      </c>
      <c r="N14" s="48">
        <v>-258</v>
      </c>
      <c r="O14" s="48"/>
      <c r="P14" s="49" t="s">
        <v>17</v>
      </c>
      <c r="Q14" s="48">
        <f t="shared" ref="Q14:Q29" si="2">F6</f>
        <v>-276</v>
      </c>
      <c r="R14" s="4"/>
      <c r="S14" s="49"/>
      <c r="T14" s="48"/>
    </row>
    <row r="15" spans="1:20" s="6" customFormat="1" ht="17.25" customHeight="1" x14ac:dyDescent="0.25">
      <c r="A15" s="5" t="s">
        <v>26</v>
      </c>
      <c r="B15" s="86">
        <v>592</v>
      </c>
      <c r="C15" s="88">
        <v>5</v>
      </c>
      <c r="D15" s="84">
        <v>97</v>
      </c>
      <c r="E15" s="134">
        <v>619</v>
      </c>
      <c r="F15" s="86">
        <f t="shared" si="1"/>
        <v>-27</v>
      </c>
      <c r="G15" s="91">
        <f t="shared" si="0"/>
        <v>95.6</v>
      </c>
      <c r="H15" s="86">
        <v>277</v>
      </c>
      <c r="I15" s="93">
        <v>77</v>
      </c>
      <c r="J15" s="93"/>
      <c r="K15" s="93"/>
      <c r="M15" s="47" t="s">
        <v>21</v>
      </c>
      <c r="N15" s="48">
        <v>-242</v>
      </c>
      <c r="O15" s="48"/>
      <c r="P15" s="49" t="s">
        <v>18</v>
      </c>
      <c r="Q15" s="48">
        <f t="shared" si="2"/>
        <v>-119</v>
      </c>
      <c r="R15" s="4"/>
      <c r="S15" s="47"/>
      <c r="T15" s="48"/>
    </row>
    <row r="16" spans="1:20" s="6" customFormat="1" ht="17.25" customHeight="1" x14ac:dyDescent="0.25">
      <c r="A16" s="5" t="s">
        <v>27</v>
      </c>
      <c r="B16" s="86">
        <v>413</v>
      </c>
      <c r="C16" s="88">
        <v>3</v>
      </c>
      <c r="D16" s="84">
        <v>74</v>
      </c>
      <c r="E16" s="134">
        <v>382</v>
      </c>
      <c r="F16" s="86">
        <f t="shared" si="1"/>
        <v>31</v>
      </c>
      <c r="G16" s="91">
        <f t="shared" si="0"/>
        <v>108.1</v>
      </c>
      <c r="H16" s="86">
        <v>189</v>
      </c>
      <c r="I16" s="93">
        <v>45</v>
      </c>
      <c r="J16" s="93"/>
      <c r="K16" s="93"/>
      <c r="M16" s="49" t="s">
        <v>19</v>
      </c>
      <c r="N16" s="48">
        <v>-189</v>
      </c>
      <c r="O16" s="48"/>
      <c r="P16" s="49" t="s">
        <v>19</v>
      </c>
      <c r="Q16" s="48">
        <f t="shared" si="2"/>
        <v>-189</v>
      </c>
      <c r="R16" s="4"/>
      <c r="S16" s="49"/>
      <c r="T16" s="48"/>
    </row>
    <row r="17" spans="1:20" s="6" customFormat="1" ht="17.25" customHeight="1" x14ac:dyDescent="0.25">
      <c r="A17" s="5" t="s">
        <v>28</v>
      </c>
      <c r="B17" s="86">
        <v>614</v>
      </c>
      <c r="C17" s="88" t="s">
        <v>60</v>
      </c>
      <c r="D17" s="84">
        <v>111</v>
      </c>
      <c r="E17" s="134">
        <v>380</v>
      </c>
      <c r="F17" s="86">
        <f t="shared" si="1"/>
        <v>234</v>
      </c>
      <c r="G17" s="91">
        <f t="shared" si="0"/>
        <v>161.6</v>
      </c>
      <c r="H17" s="86">
        <v>301</v>
      </c>
      <c r="I17" s="93">
        <v>90</v>
      </c>
      <c r="J17" s="93"/>
      <c r="K17" s="93"/>
      <c r="M17" s="49" t="s">
        <v>18</v>
      </c>
      <c r="N17" s="48">
        <v>-119</v>
      </c>
      <c r="O17" s="48"/>
      <c r="P17" s="49" t="s">
        <v>20</v>
      </c>
      <c r="Q17" s="48">
        <f t="shared" si="2"/>
        <v>21</v>
      </c>
      <c r="R17" s="4"/>
      <c r="S17" s="49"/>
      <c r="T17" s="48"/>
    </row>
    <row r="18" spans="1:20" s="6" customFormat="1" ht="17.25" customHeight="1" x14ac:dyDescent="0.25">
      <c r="A18" s="5" t="s">
        <v>29</v>
      </c>
      <c r="B18" s="86">
        <v>442</v>
      </c>
      <c r="C18" s="88">
        <v>3</v>
      </c>
      <c r="D18" s="84">
        <v>93</v>
      </c>
      <c r="E18" s="134">
        <v>531</v>
      </c>
      <c r="F18" s="86">
        <f t="shared" si="1"/>
        <v>-89</v>
      </c>
      <c r="G18" s="91">
        <f t="shared" si="0"/>
        <v>83.2</v>
      </c>
      <c r="H18" s="86">
        <v>204</v>
      </c>
      <c r="I18" s="93">
        <v>81</v>
      </c>
      <c r="J18" s="93"/>
      <c r="K18" s="93"/>
      <c r="M18" s="47" t="s">
        <v>24</v>
      </c>
      <c r="N18" s="48">
        <v>-112</v>
      </c>
      <c r="O18" s="48"/>
      <c r="P18" s="47" t="s">
        <v>21</v>
      </c>
      <c r="Q18" s="48">
        <f t="shared" si="2"/>
        <v>-242</v>
      </c>
      <c r="R18" s="4"/>
      <c r="S18" s="47"/>
      <c r="T18" s="48"/>
    </row>
    <row r="19" spans="1:20" s="6" customFormat="1" ht="17.25" customHeight="1" x14ac:dyDescent="0.25">
      <c r="A19" s="5" t="s">
        <v>30</v>
      </c>
      <c r="B19" s="86">
        <v>198</v>
      </c>
      <c r="C19" s="88">
        <v>1</v>
      </c>
      <c r="D19" s="84">
        <v>28</v>
      </c>
      <c r="E19" s="134">
        <v>215</v>
      </c>
      <c r="F19" s="86">
        <f t="shared" si="1"/>
        <v>-17</v>
      </c>
      <c r="G19" s="91">
        <f t="shared" si="0"/>
        <v>92.1</v>
      </c>
      <c r="H19" s="86">
        <v>94</v>
      </c>
      <c r="I19" s="93">
        <v>33</v>
      </c>
      <c r="J19" s="93"/>
      <c r="K19" s="93"/>
      <c r="M19" s="47" t="s">
        <v>29</v>
      </c>
      <c r="N19" s="48">
        <v>-89</v>
      </c>
      <c r="O19" s="48"/>
      <c r="P19" s="47" t="s">
        <v>22</v>
      </c>
      <c r="Q19" s="48">
        <f t="shared" si="2"/>
        <v>227</v>
      </c>
      <c r="R19" s="4"/>
      <c r="S19" s="47"/>
      <c r="T19" s="48"/>
    </row>
    <row r="20" spans="1:20" s="6" customFormat="1" ht="17.25" customHeight="1" x14ac:dyDescent="0.25">
      <c r="A20" s="5" t="s">
        <v>31</v>
      </c>
      <c r="B20" s="86">
        <v>810</v>
      </c>
      <c r="C20" s="88">
        <v>3</v>
      </c>
      <c r="D20" s="84">
        <v>122</v>
      </c>
      <c r="E20" s="134">
        <v>626</v>
      </c>
      <c r="F20" s="86">
        <f t="shared" si="1"/>
        <v>184</v>
      </c>
      <c r="G20" s="91">
        <f t="shared" si="0"/>
        <v>129.4</v>
      </c>
      <c r="H20" s="86">
        <v>381</v>
      </c>
      <c r="I20" s="93">
        <v>70</v>
      </c>
      <c r="J20" s="93"/>
      <c r="K20" s="93"/>
      <c r="M20" s="47" t="s">
        <v>23</v>
      </c>
      <c r="N20" s="48">
        <v>-65</v>
      </c>
      <c r="O20" s="48"/>
      <c r="P20" s="47" t="s">
        <v>23</v>
      </c>
      <c r="Q20" s="48">
        <f t="shared" si="2"/>
        <v>-65</v>
      </c>
      <c r="R20" s="4"/>
      <c r="S20" s="47"/>
      <c r="T20" s="48"/>
    </row>
    <row r="21" spans="1:20" s="6" customFormat="1" ht="17.25" customHeight="1" x14ac:dyDescent="0.25">
      <c r="A21" s="5" t="s">
        <v>32</v>
      </c>
      <c r="B21" s="86">
        <v>109</v>
      </c>
      <c r="C21" s="88">
        <v>1</v>
      </c>
      <c r="D21" s="84">
        <v>17</v>
      </c>
      <c r="E21" s="134">
        <v>153</v>
      </c>
      <c r="F21" s="86">
        <f t="shared" si="1"/>
        <v>-44</v>
      </c>
      <c r="G21" s="91">
        <f t="shared" si="0"/>
        <v>71.2</v>
      </c>
      <c r="H21" s="86">
        <v>44</v>
      </c>
      <c r="I21" s="93">
        <v>8</v>
      </c>
      <c r="J21" s="93"/>
      <c r="K21" s="93"/>
      <c r="M21" s="47" t="s">
        <v>32</v>
      </c>
      <c r="N21" s="48">
        <v>-44</v>
      </c>
      <c r="O21" s="48"/>
      <c r="P21" s="47" t="s">
        <v>24</v>
      </c>
      <c r="Q21" s="48">
        <f t="shared" si="2"/>
        <v>-112</v>
      </c>
      <c r="R21" s="4"/>
      <c r="S21" s="47"/>
      <c r="T21" s="48"/>
    </row>
    <row r="22" spans="1:20" x14ac:dyDescent="0.25">
      <c r="F22" s="89"/>
      <c r="M22" s="47" t="s">
        <v>26</v>
      </c>
      <c r="N22" s="48">
        <v>-27</v>
      </c>
      <c r="O22" s="48"/>
      <c r="P22" s="47" t="s">
        <v>25</v>
      </c>
      <c r="Q22" s="48">
        <f t="shared" si="2"/>
        <v>-9</v>
      </c>
      <c r="S22" s="47"/>
      <c r="T22" s="48"/>
    </row>
    <row r="23" spans="1:20" x14ac:dyDescent="0.25">
      <c r="M23" s="47" t="s">
        <v>30</v>
      </c>
      <c r="N23" s="48">
        <v>-17</v>
      </c>
      <c r="O23" s="48"/>
      <c r="P23" s="47" t="s">
        <v>26</v>
      </c>
      <c r="Q23" s="48">
        <f t="shared" si="2"/>
        <v>-27</v>
      </c>
      <c r="S23" s="47"/>
      <c r="T23" s="48"/>
    </row>
    <row r="24" spans="1:20" x14ac:dyDescent="0.25">
      <c r="M24" s="47" t="s">
        <v>25</v>
      </c>
      <c r="N24" s="48">
        <v>-9</v>
      </c>
      <c r="O24" s="48"/>
      <c r="P24" s="47" t="s">
        <v>27</v>
      </c>
      <c r="Q24" s="48">
        <f t="shared" si="2"/>
        <v>31</v>
      </c>
      <c r="S24" s="47"/>
      <c r="T24" s="48"/>
    </row>
    <row r="25" spans="1:20" x14ac:dyDescent="0.25">
      <c r="M25" s="49" t="s">
        <v>20</v>
      </c>
      <c r="N25" s="48">
        <v>21</v>
      </c>
      <c r="O25" s="48"/>
      <c r="P25" s="47" t="s">
        <v>28</v>
      </c>
      <c r="Q25" s="48">
        <f t="shared" si="2"/>
        <v>234</v>
      </c>
      <c r="S25" s="49"/>
      <c r="T25" s="48"/>
    </row>
    <row r="26" spans="1:20" x14ac:dyDescent="0.25">
      <c r="M26" s="47" t="s">
        <v>27</v>
      </c>
      <c r="N26" s="48">
        <v>31</v>
      </c>
      <c r="O26" s="48"/>
      <c r="P26" s="47" t="s">
        <v>29</v>
      </c>
      <c r="Q26" s="48">
        <f t="shared" si="2"/>
        <v>-89</v>
      </c>
      <c r="S26" s="47"/>
      <c r="T26" s="48"/>
    </row>
    <row r="27" spans="1:20" x14ac:dyDescent="0.25">
      <c r="M27" s="47" t="s">
        <v>31</v>
      </c>
      <c r="N27" s="48">
        <v>184</v>
      </c>
      <c r="O27" s="48"/>
      <c r="P27" s="47" t="s">
        <v>30</v>
      </c>
      <c r="Q27" s="48">
        <f t="shared" si="2"/>
        <v>-17</v>
      </c>
      <c r="S27" s="47"/>
      <c r="T27" s="48"/>
    </row>
    <row r="28" spans="1:20" x14ac:dyDescent="0.25">
      <c r="M28" s="47" t="s">
        <v>22</v>
      </c>
      <c r="N28" s="48">
        <v>227</v>
      </c>
      <c r="O28" s="48"/>
      <c r="P28" s="47" t="s">
        <v>31</v>
      </c>
      <c r="Q28" s="48">
        <f t="shared" si="2"/>
        <v>184</v>
      </c>
      <c r="S28" s="47"/>
      <c r="T28" s="48"/>
    </row>
    <row r="29" spans="1:20" x14ac:dyDescent="0.25">
      <c r="M29" s="47" t="s">
        <v>28</v>
      </c>
      <c r="N29" s="48">
        <v>234</v>
      </c>
      <c r="O29" s="48"/>
      <c r="P29" s="47" t="s">
        <v>32</v>
      </c>
      <c r="Q29" s="48">
        <f t="shared" si="2"/>
        <v>-44</v>
      </c>
      <c r="S29" s="47"/>
      <c r="T29" s="48"/>
    </row>
  </sheetData>
  <mergeCells count="6">
    <mergeCell ref="B2:C2"/>
    <mergeCell ref="D2:D3"/>
    <mergeCell ref="E2:E3"/>
    <mergeCell ref="F2:F3"/>
    <mergeCell ref="H2:I2"/>
    <mergeCell ref="G2:G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3</oddFooter>
  </headerFooter>
  <ignoredErrors>
    <ignoredError sqref="G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showGridLines="0" topLeftCell="A16" workbookViewId="0">
      <selection activeCell="S27" sqref="S27"/>
    </sheetView>
  </sheetViews>
  <sheetFormatPr defaultColWidth="9.140625" defaultRowHeight="15" x14ac:dyDescent="0.25"/>
  <cols>
    <col min="1" max="1" width="26.28515625" style="4" customWidth="1"/>
    <col min="2" max="4" width="9.42578125" style="4" customWidth="1"/>
    <col min="5" max="9" width="9.42578125" style="76" customWidth="1"/>
    <col min="10" max="10" width="4" style="4" customWidth="1"/>
    <col min="11" max="11" width="7.5703125" style="50" customWidth="1"/>
    <col min="12" max="12" width="15" style="4" customWidth="1"/>
    <col min="13" max="13" width="4.85546875" style="4" customWidth="1"/>
    <col min="14" max="14" width="6.7109375" style="147" customWidth="1"/>
    <col min="15" max="15" width="6.28515625" style="76" customWidth="1"/>
    <col min="16" max="16" width="9.140625" style="4"/>
    <col min="17" max="19" width="5.42578125" style="4" customWidth="1"/>
    <col min="20" max="16384" width="9.140625" style="4"/>
  </cols>
  <sheetData>
    <row r="1" spans="1:15" s="104" customFormat="1" ht="27.75" customHeight="1" x14ac:dyDescent="0.2">
      <c r="A1" s="109" t="s">
        <v>99</v>
      </c>
      <c r="B1" s="111"/>
      <c r="C1" s="111"/>
      <c r="D1" s="111"/>
      <c r="E1" s="111"/>
      <c r="F1" s="111"/>
      <c r="G1" s="111"/>
      <c r="H1" s="111"/>
      <c r="I1" s="111"/>
      <c r="K1" s="112"/>
      <c r="N1" s="146"/>
    </row>
    <row r="2" spans="1:15" ht="24.75" customHeight="1" x14ac:dyDescent="0.25">
      <c r="A2" s="8"/>
      <c r="B2" s="181" t="s">
        <v>48</v>
      </c>
      <c r="C2" s="187"/>
      <c r="D2" s="182"/>
      <c r="E2" s="188" t="s">
        <v>53</v>
      </c>
      <c r="F2" s="181" t="s">
        <v>1</v>
      </c>
      <c r="G2" s="187"/>
      <c r="H2" s="182"/>
      <c r="I2" s="190" t="s">
        <v>54</v>
      </c>
      <c r="O2" s="4"/>
    </row>
    <row r="3" spans="1:15" ht="62.25" customHeight="1" x14ac:dyDescent="0.25">
      <c r="A3" s="44"/>
      <c r="B3" s="77" t="s">
        <v>4</v>
      </c>
      <c r="C3" s="12" t="s">
        <v>43</v>
      </c>
      <c r="D3" s="12" t="s">
        <v>44</v>
      </c>
      <c r="E3" s="189"/>
      <c r="F3" s="12" t="s">
        <v>4</v>
      </c>
      <c r="G3" s="12" t="s">
        <v>43</v>
      </c>
      <c r="H3" s="12" t="s">
        <v>44</v>
      </c>
      <c r="I3" s="167"/>
      <c r="K3" s="51"/>
      <c r="L3" s="6"/>
      <c r="M3" s="52"/>
      <c r="N3" s="43"/>
      <c r="O3" s="9"/>
    </row>
    <row r="4" spans="1:15" s="6" customFormat="1" ht="27.75" customHeight="1" x14ac:dyDescent="0.25">
      <c r="A4" s="45" t="s">
        <v>6</v>
      </c>
      <c r="B4" s="85">
        <f t="shared" ref="B4:B21" si="0">SUM(C4:D4)</f>
        <v>8076</v>
      </c>
      <c r="C4" s="92">
        <f>SUM(C5:C21)</f>
        <v>4118</v>
      </c>
      <c r="D4" s="87">
        <f>SUM(D5:D21)</f>
        <v>3958</v>
      </c>
      <c r="E4" s="53">
        <f t="shared" ref="E4:E21" si="1">ROUND(D4/B4*100,1)</f>
        <v>49</v>
      </c>
      <c r="F4" s="85">
        <f t="shared" ref="F4:F21" si="2">SUM(G4:H4)</f>
        <v>8826</v>
      </c>
      <c r="G4" s="92">
        <f>SUM(G5:G21)</f>
        <v>4147</v>
      </c>
      <c r="H4" s="87">
        <f>SUM(H5:H21)</f>
        <v>4679</v>
      </c>
      <c r="I4" s="102">
        <f t="shared" ref="I4:I21" si="3">ROUND(H4/F4*100,1)</f>
        <v>53</v>
      </c>
      <c r="K4" s="54"/>
      <c r="L4" s="20"/>
      <c r="M4" s="55"/>
      <c r="N4" s="145"/>
      <c r="O4" s="56"/>
    </row>
    <row r="5" spans="1:15" s="6" customFormat="1" ht="18.75" customHeight="1" x14ac:dyDescent="0.25">
      <c r="A5" s="46" t="s">
        <v>16</v>
      </c>
      <c r="B5" s="86">
        <f t="shared" si="0"/>
        <v>288</v>
      </c>
      <c r="C5" s="100">
        <v>149</v>
      </c>
      <c r="D5" s="98">
        <v>139</v>
      </c>
      <c r="E5" s="7">
        <f t="shared" si="1"/>
        <v>48.3</v>
      </c>
      <c r="F5" s="86">
        <f t="shared" si="2"/>
        <v>546</v>
      </c>
      <c r="G5" s="100">
        <v>216</v>
      </c>
      <c r="H5" s="98">
        <v>330</v>
      </c>
      <c r="I5" s="103">
        <f t="shared" si="3"/>
        <v>60.4</v>
      </c>
      <c r="K5" s="54"/>
      <c r="L5" s="20"/>
      <c r="M5" s="55"/>
      <c r="N5" s="19"/>
      <c r="O5" s="22"/>
    </row>
    <row r="6" spans="1:15" s="6" customFormat="1" ht="17.25" customHeight="1" x14ac:dyDescent="0.25">
      <c r="A6" s="46" t="s">
        <v>17</v>
      </c>
      <c r="B6" s="86">
        <f t="shared" si="0"/>
        <v>210</v>
      </c>
      <c r="C6" s="100">
        <v>101</v>
      </c>
      <c r="D6" s="88">
        <v>109</v>
      </c>
      <c r="E6" s="7">
        <f t="shared" si="1"/>
        <v>51.9</v>
      </c>
      <c r="F6" s="86">
        <f t="shared" si="2"/>
        <v>486</v>
      </c>
      <c r="G6" s="100">
        <v>188</v>
      </c>
      <c r="H6" s="88">
        <v>298</v>
      </c>
      <c r="I6" s="103">
        <f t="shared" si="3"/>
        <v>61.3</v>
      </c>
      <c r="K6" s="54"/>
      <c r="L6" s="20"/>
      <c r="M6" s="55"/>
      <c r="N6" s="19"/>
      <c r="O6" s="20"/>
    </row>
    <row r="7" spans="1:15" s="6" customFormat="1" ht="17.25" customHeight="1" x14ac:dyDescent="0.25">
      <c r="A7" s="46" t="s">
        <v>18</v>
      </c>
      <c r="B7" s="86">
        <f t="shared" si="0"/>
        <v>438</v>
      </c>
      <c r="C7" s="93">
        <v>233</v>
      </c>
      <c r="D7" s="88">
        <v>205</v>
      </c>
      <c r="E7" s="7">
        <f t="shared" si="1"/>
        <v>46.8</v>
      </c>
      <c r="F7" s="86">
        <f t="shared" si="2"/>
        <v>557</v>
      </c>
      <c r="G7" s="93">
        <v>264</v>
      </c>
      <c r="H7" s="88">
        <v>293</v>
      </c>
      <c r="I7" s="103">
        <f t="shared" si="3"/>
        <v>52.6</v>
      </c>
      <c r="K7" s="54"/>
      <c r="L7" s="20"/>
      <c r="M7" s="55"/>
      <c r="N7" s="19"/>
      <c r="O7" s="20"/>
    </row>
    <row r="8" spans="1:15" s="6" customFormat="1" ht="17.25" customHeight="1" x14ac:dyDescent="0.25">
      <c r="A8" s="46" t="s">
        <v>19</v>
      </c>
      <c r="B8" s="86">
        <f t="shared" si="0"/>
        <v>415</v>
      </c>
      <c r="C8" s="93">
        <v>212</v>
      </c>
      <c r="D8" s="88">
        <v>203</v>
      </c>
      <c r="E8" s="7">
        <f t="shared" si="1"/>
        <v>48.9</v>
      </c>
      <c r="F8" s="86">
        <f t="shared" si="2"/>
        <v>604</v>
      </c>
      <c r="G8" s="93">
        <v>281</v>
      </c>
      <c r="H8" s="88">
        <v>323</v>
      </c>
      <c r="I8" s="103">
        <f t="shared" si="3"/>
        <v>53.5</v>
      </c>
      <c r="K8" s="54"/>
      <c r="L8" s="20"/>
      <c r="M8" s="55"/>
      <c r="N8" s="19"/>
      <c r="O8" s="20"/>
    </row>
    <row r="9" spans="1:15" s="6" customFormat="1" ht="17.25" customHeight="1" x14ac:dyDescent="0.25">
      <c r="A9" s="46" t="s">
        <v>20</v>
      </c>
      <c r="B9" s="86">
        <f t="shared" si="0"/>
        <v>644</v>
      </c>
      <c r="C9" s="93">
        <v>301</v>
      </c>
      <c r="D9" s="88">
        <v>343</v>
      </c>
      <c r="E9" s="7">
        <f t="shared" si="1"/>
        <v>53.3</v>
      </c>
      <c r="F9" s="86">
        <f t="shared" si="2"/>
        <v>623</v>
      </c>
      <c r="G9" s="93">
        <v>291</v>
      </c>
      <c r="H9" s="88">
        <v>332</v>
      </c>
      <c r="I9" s="103">
        <f t="shared" si="3"/>
        <v>53.3</v>
      </c>
      <c r="K9" s="54"/>
      <c r="L9" s="58" t="s">
        <v>46</v>
      </c>
      <c r="M9" s="37">
        <v>51</v>
      </c>
      <c r="N9" s="19">
        <f>ROUND(O9/O$11*100,1)</f>
        <v>51</v>
      </c>
      <c r="O9" s="20">
        <v>4118</v>
      </c>
    </row>
    <row r="10" spans="1:15" s="6" customFormat="1" ht="17.25" customHeight="1" x14ac:dyDescent="0.25">
      <c r="A10" s="5" t="s">
        <v>21</v>
      </c>
      <c r="B10" s="86">
        <f t="shared" si="0"/>
        <v>521</v>
      </c>
      <c r="C10" s="93">
        <v>279</v>
      </c>
      <c r="D10" s="88">
        <v>242</v>
      </c>
      <c r="E10" s="7">
        <f t="shared" si="1"/>
        <v>46.4</v>
      </c>
      <c r="F10" s="86">
        <f t="shared" si="2"/>
        <v>763</v>
      </c>
      <c r="G10" s="93">
        <v>372</v>
      </c>
      <c r="H10" s="88">
        <v>391</v>
      </c>
      <c r="I10" s="103">
        <f t="shared" si="3"/>
        <v>51.2</v>
      </c>
      <c r="K10" s="54"/>
      <c r="L10" s="58" t="s">
        <v>45</v>
      </c>
      <c r="M10" s="37">
        <v>49</v>
      </c>
      <c r="N10" s="19">
        <f>ROUND(O10/O$11*100,1)</f>
        <v>49</v>
      </c>
      <c r="O10" s="20">
        <v>3958</v>
      </c>
    </row>
    <row r="11" spans="1:15" s="6" customFormat="1" ht="17.25" customHeight="1" x14ac:dyDescent="0.25">
      <c r="A11" s="5" t="s">
        <v>22</v>
      </c>
      <c r="B11" s="86">
        <f t="shared" si="0"/>
        <v>782</v>
      </c>
      <c r="C11" s="101">
        <v>396</v>
      </c>
      <c r="D11" s="99">
        <v>386</v>
      </c>
      <c r="E11" s="7">
        <f t="shared" si="1"/>
        <v>49.4</v>
      </c>
      <c r="F11" s="86">
        <f t="shared" si="2"/>
        <v>555</v>
      </c>
      <c r="G11" s="101">
        <v>267</v>
      </c>
      <c r="H11" s="99">
        <v>288</v>
      </c>
      <c r="I11" s="103">
        <f t="shared" si="3"/>
        <v>51.9</v>
      </c>
      <c r="K11" s="54"/>
      <c r="L11" s="20"/>
      <c r="M11" s="55"/>
      <c r="N11" s="145"/>
      <c r="O11" s="56">
        <f>SUM(O9:O10)</f>
        <v>8076</v>
      </c>
    </row>
    <row r="12" spans="1:15" ht="17.25" customHeight="1" x14ac:dyDescent="0.25">
      <c r="A12" s="5" t="s">
        <v>23</v>
      </c>
      <c r="B12" s="86">
        <f t="shared" si="0"/>
        <v>565</v>
      </c>
      <c r="C12" s="93">
        <v>300</v>
      </c>
      <c r="D12" s="88">
        <v>265</v>
      </c>
      <c r="E12" s="7">
        <f t="shared" si="1"/>
        <v>46.9</v>
      </c>
      <c r="F12" s="86">
        <f t="shared" si="2"/>
        <v>630</v>
      </c>
      <c r="G12" s="93">
        <v>277</v>
      </c>
      <c r="H12" s="88">
        <v>353</v>
      </c>
      <c r="I12" s="103">
        <f t="shared" si="3"/>
        <v>56</v>
      </c>
      <c r="K12" s="54"/>
      <c r="L12" s="20"/>
      <c r="M12" s="55"/>
      <c r="N12" s="19"/>
      <c r="O12" s="22"/>
    </row>
    <row r="13" spans="1:15" ht="17.25" customHeight="1" x14ac:dyDescent="0.25">
      <c r="A13" s="5" t="s">
        <v>24</v>
      </c>
      <c r="B13" s="86">
        <f t="shared" si="0"/>
        <v>628</v>
      </c>
      <c r="C13" s="93">
        <v>335</v>
      </c>
      <c r="D13" s="88">
        <v>293</v>
      </c>
      <c r="E13" s="7">
        <f t="shared" si="1"/>
        <v>46.7</v>
      </c>
      <c r="F13" s="86">
        <f t="shared" si="2"/>
        <v>740</v>
      </c>
      <c r="G13" s="93">
        <v>342</v>
      </c>
      <c r="H13" s="88">
        <v>398</v>
      </c>
      <c r="I13" s="103">
        <f t="shared" si="3"/>
        <v>53.8</v>
      </c>
      <c r="K13" s="54"/>
      <c r="L13" s="20"/>
      <c r="M13" s="55"/>
      <c r="N13" s="19"/>
      <c r="O13" s="20"/>
    </row>
    <row r="14" spans="1:15" ht="17.25" customHeight="1" x14ac:dyDescent="0.25">
      <c r="A14" s="5" t="s">
        <v>25</v>
      </c>
      <c r="B14" s="86">
        <f t="shared" si="0"/>
        <v>407</v>
      </c>
      <c r="C14" s="93">
        <v>198</v>
      </c>
      <c r="D14" s="88">
        <v>209</v>
      </c>
      <c r="E14" s="7">
        <f t="shared" si="1"/>
        <v>51.4</v>
      </c>
      <c r="F14" s="86">
        <f t="shared" si="2"/>
        <v>416</v>
      </c>
      <c r="G14" s="93">
        <v>195</v>
      </c>
      <c r="H14" s="88">
        <v>221</v>
      </c>
      <c r="I14" s="103">
        <f t="shared" si="3"/>
        <v>53.1</v>
      </c>
      <c r="K14" s="54"/>
      <c r="L14" s="58" t="s">
        <v>50</v>
      </c>
      <c r="M14" s="37">
        <v>47</v>
      </c>
      <c r="N14" s="19">
        <f>ROUND(O14/O$16*100,2)</f>
        <v>46.99</v>
      </c>
      <c r="O14" s="20">
        <v>4147</v>
      </c>
    </row>
    <row r="15" spans="1:15" ht="17.25" customHeight="1" x14ac:dyDescent="0.25">
      <c r="A15" s="5" t="s">
        <v>26</v>
      </c>
      <c r="B15" s="86">
        <f t="shared" si="0"/>
        <v>592</v>
      </c>
      <c r="C15" s="93">
        <v>296</v>
      </c>
      <c r="D15" s="88">
        <v>296</v>
      </c>
      <c r="E15" s="7">
        <f t="shared" si="1"/>
        <v>50</v>
      </c>
      <c r="F15" s="86">
        <f t="shared" si="2"/>
        <v>619</v>
      </c>
      <c r="G15" s="93">
        <v>318</v>
      </c>
      <c r="H15" s="88">
        <v>301</v>
      </c>
      <c r="I15" s="103">
        <f t="shared" si="3"/>
        <v>48.6</v>
      </c>
      <c r="K15" s="54"/>
      <c r="L15" s="58" t="s">
        <v>51</v>
      </c>
      <c r="M15" s="37">
        <v>53</v>
      </c>
      <c r="N15" s="19">
        <f>ROUND(O15/O$16*100,2)</f>
        <v>53.01</v>
      </c>
      <c r="O15" s="20">
        <v>4679</v>
      </c>
    </row>
    <row r="16" spans="1:15" ht="17.25" customHeight="1" x14ac:dyDescent="0.25">
      <c r="A16" s="5" t="s">
        <v>27</v>
      </c>
      <c r="B16" s="86">
        <f t="shared" si="0"/>
        <v>413</v>
      </c>
      <c r="C16" s="93">
        <v>214</v>
      </c>
      <c r="D16" s="88">
        <v>199</v>
      </c>
      <c r="E16" s="7">
        <f t="shared" si="1"/>
        <v>48.2</v>
      </c>
      <c r="F16" s="86">
        <f t="shared" si="2"/>
        <v>382</v>
      </c>
      <c r="G16" s="93">
        <v>183</v>
      </c>
      <c r="H16" s="88">
        <v>199</v>
      </c>
      <c r="I16" s="103">
        <f t="shared" si="3"/>
        <v>52.1</v>
      </c>
      <c r="K16" s="54"/>
      <c r="L16" s="20"/>
      <c r="M16" s="55"/>
      <c r="N16" s="145"/>
      <c r="O16" s="56">
        <f>SUM(O14:O15)</f>
        <v>8826</v>
      </c>
    </row>
    <row r="17" spans="1:19" ht="17.25" customHeight="1" x14ac:dyDescent="0.25">
      <c r="A17" s="5" t="s">
        <v>28</v>
      </c>
      <c r="B17" s="86">
        <f t="shared" si="0"/>
        <v>614</v>
      </c>
      <c r="C17" s="93">
        <v>306</v>
      </c>
      <c r="D17" s="88">
        <v>308</v>
      </c>
      <c r="E17" s="7">
        <f t="shared" si="1"/>
        <v>50.2</v>
      </c>
      <c r="F17" s="86">
        <f t="shared" si="2"/>
        <v>380</v>
      </c>
      <c r="G17" s="93">
        <v>199</v>
      </c>
      <c r="H17" s="88">
        <v>181</v>
      </c>
      <c r="I17" s="103">
        <f t="shared" si="3"/>
        <v>47.6</v>
      </c>
      <c r="K17" s="54"/>
      <c r="L17" s="20"/>
      <c r="M17" s="55"/>
      <c r="N17" s="19"/>
      <c r="O17" s="20"/>
    </row>
    <row r="18" spans="1:19" ht="17.25" customHeight="1" x14ac:dyDescent="0.25">
      <c r="A18" s="5" t="s">
        <v>29</v>
      </c>
      <c r="B18" s="86">
        <f t="shared" si="0"/>
        <v>442</v>
      </c>
      <c r="C18" s="93">
        <v>224</v>
      </c>
      <c r="D18" s="88">
        <v>218</v>
      </c>
      <c r="E18" s="7">
        <f t="shared" si="1"/>
        <v>49.3</v>
      </c>
      <c r="F18" s="86">
        <f t="shared" si="2"/>
        <v>531</v>
      </c>
      <c r="G18" s="93">
        <v>256</v>
      </c>
      <c r="H18" s="88">
        <v>275</v>
      </c>
      <c r="I18" s="103">
        <f t="shared" si="3"/>
        <v>51.8</v>
      </c>
      <c r="K18" s="54"/>
      <c r="L18" s="20"/>
      <c r="M18" s="55"/>
      <c r="N18" s="19"/>
      <c r="O18" s="20"/>
    </row>
    <row r="19" spans="1:19" ht="17.25" customHeight="1" x14ac:dyDescent="0.25">
      <c r="A19" s="5" t="s">
        <v>30</v>
      </c>
      <c r="B19" s="86">
        <f t="shared" si="0"/>
        <v>198</v>
      </c>
      <c r="C19" s="93">
        <v>107</v>
      </c>
      <c r="D19" s="88">
        <v>91</v>
      </c>
      <c r="E19" s="7">
        <f t="shared" si="1"/>
        <v>46</v>
      </c>
      <c r="F19" s="86">
        <f t="shared" si="2"/>
        <v>215</v>
      </c>
      <c r="G19" s="93">
        <v>111</v>
      </c>
      <c r="H19" s="88">
        <v>104</v>
      </c>
      <c r="I19" s="103">
        <f t="shared" si="3"/>
        <v>48.4</v>
      </c>
      <c r="K19" s="54"/>
      <c r="L19" s="20"/>
      <c r="M19" s="55"/>
      <c r="N19" s="19"/>
      <c r="O19" s="20"/>
    </row>
    <row r="20" spans="1:19" ht="17.25" customHeight="1" x14ac:dyDescent="0.25">
      <c r="A20" s="5" t="s">
        <v>31</v>
      </c>
      <c r="B20" s="86">
        <f t="shared" si="0"/>
        <v>810</v>
      </c>
      <c r="C20" s="93">
        <v>420</v>
      </c>
      <c r="D20" s="88">
        <v>390</v>
      </c>
      <c r="E20" s="7">
        <f t="shared" si="1"/>
        <v>48.1</v>
      </c>
      <c r="F20" s="86">
        <f t="shared" si="2"/>
        <v>626</v>
      </c>
      <c r="G20" s="93">
        <v>305</v>
      </c>
      <c r="H20" s="88">
        <v>321</v>
      </c>
      <c r="I20" s="103">
        <f t="shared" si="3"/>
        <v>51.3</v>
      </c>
      <c r="K20" s="54"/>
      <c r="L20" s="20"/>
      <c r="M20" s="55"/>
      <c r="N20" s="19"/>
      <c r="O20" s="20"/>
    </row>
    <row r="21" spans="1:19" ht="17.25" customHeight="1" x14ac:dyDescent="0.25">
      <c r="A21" s="5" t="s">
        <v>32</v>
      </c>
      <c r="B21" s="86">
        <f t="shared" si="0"/>
        <v>109</v>
      </c>
      <c r="C21" s="93">
        <v>47</v>
      </c>
      <c r="D21" s="88">
        <v>62</v>
      </c>
      <c r="E21" s="7">
        <f t="shared" si="1"/>
        <v>56.9</v>
      </c>
      <c r="F21" s="86">
        <f t="shared" si="2"/>
        <v>153</v>
      </c>
      <c r="G21" s="93">
        <v>82</v>
      </c>
      <c r="H21" s="88">
        <v>71</v>
      </c>
      <c r="I21" s="103">
        <f t="shared" si="3"/>
        <v>46.4</v>
      </c>
      <c r="K21" s="54"/>
      <c r="L21" s="20"/>
      <c r="M21" s="55"/>
      <c r="N21" s="19"/>
      <c r="O21" s="20"/>
    </row>
    <row r="22" spans="1:19" ht="18.75" customHeight="1" x14ac:dyDescent="0.25">
      <c r="A22" s="59"/>
      <c r="B22" s="20"/>
      <c r="C22" s="20"/>
      <c r="D22" s="20"/>
      <c r="E22" s="20"/>
      <c r="F22" s="20"/>
      <c r="G22" s="20"/>
      <c r="H22" s="20"/>
      <c r="I22" s="20"/>
      <c r="K22" s="54"/>
      <c r="L22" s="20"/>
      <c r="M22" s="55"/>
      <c r="N22" s="19"/>
      <c r="O22" s="20"/>
    </row>
    <row r="23" spans="1:19" ht="18.75" customHeight="1" x14ac:dyDescent="0.25">
      <c r="A23" s="59"/>
      <c r="B23" s="20"/>
      <c r="C23" s="20"/>
      <c r="D23" s="20"/>
      <c r="E23" s="20"/>
      <c r="F23" s="20"/>
      <c r="G23" s="20"/>
      <c r="H23" s="20"/>
      <c r="I23" s="20"/>
      <c r="K23" s="54"/>
      <c r="L23" s="3"/>
      <c r="M23" s="2"/>
      <c r="N23" s="148"/>
      <c r="O23" s="20"/>
    </row>
    <row r="24" spans="1:19" ht="18.75" customHeight="1" x14ac:dyDescent="0.25">
      <c r="A24" s="59"/>
      <c r="B24" s="20"/>
      <c r="C24" s="20"/>
      <c r="D24" s="20"/>
      <c r="E24" s="20"/>
      <c r="F24" s="20"/>
      <c r="G24" s="20"/>
      <c r="H24" s="20"/>
      <c r="I24" s="20"/>
      <c r="K24" s="60"/>
      <c r="L24" s="61"/>
      <c r="M24" s="61"/>
      <c r="N24" s="29"/>
      <c r="O24" s="20"/>
    </row>
    <row r="25" spans="1:19" ht="18.75" customHeight="1" x14ac:dyDescent="0.25">
      <c r="A25" s="59"/>
      <c r="B25" s="20"/>
      <c r="C25" s="20"/>
      <c r="D25" s="20"/>
      <c r="E25" s="20"/>
      <c r="F25" s="20"/>
      <c r="G25" s="20"/>
      <c r="H25" s="20"/>
      <c r="I25" s="20"/>
      <c r="K25" s="60"/>
      <c r="L25" s="61"/>
      <c r="M25" s="62"/>
      <c r="N25" s="29"/>
      <c r="O25" s="20"/>
    </row>
    <row r="26" spans="1:19" ht="18.75" customHeight="1" x14ac:dyDescent="0.25">
      <c r="K26" s="60"/>
      <c r="L26" s="58"/>
      <c r="M26" s="37"/>
      <c r="N26" s="29"/>
    </row>
    <row r="27" spans="1:19" x14ac:dyDescent="0.25">
      <c r="E27" s="4"/>
      <c r="F27" s="4"/>
      <c r="G27" s="4"/>
      <c r="H27" s="4"/>
      <c r="I27" s="4"/>
      <c r="K27" s="60"/>
      <c r="L27" s="58"/>
      <c r="M27" s="37"/>
      <c r="N27" s="29"/>
      <c r="P27" s="54"/>
      <c r="Q27" s="3"/>
      <c r="R27" s="2"/>
      <c r="S27" s="2"/>
    </row>
    <row r="28" spans="1:19" x14ac:dyDescent="0.25">
      <c r="K28" s="60"/>
      <c r="L28" s="20"/>
      <c r="M28" s="55"/>
      <c r="N28" s="29"/>
      <c r="O28" s="26"/>
      <c r="P28" s="60"/>
      <c r="Q28" s="61"/>
      <c r="R28" s="61"/>
      <c r="S28" s="26"/>
    </row>
    <row r="29" spans="1:19" x14ac:dyDescent="0.25">
      <c r="K29" s="63"/>
      <c r="L29" s="20"/>
      <c r="M29" s="55"/>
      <c r="N29" s="29"/>
      <c r="O29" s="26"/>
      <c r="P29" s="60"/>
      <c r="Q29" s="61"/>
      <c r="R29" s="62"/>
      <c r="S29" s="26"/>
    </row>
    <row r="30" spans="1:19" x14ac:dyDescent="0.25">
      <c r="K30" s="63"/>
      <c r="L30" s="20"/>
      <c r="M30" s="55"/>
      <c r="N30" s="29"/>
      <c r="O30" s="26"/>
      <c r="P30" s="60"/>
      <c r="Q30" s="62"/>
      <c r="R30" s="62"/>
      <c r="S30" s="26"/>
    </row>
    <row r="31" spans="1:19" x14ac:dyDescent="0.25">
      <c r="K31" s="63"/>
      <c r="L31" s="58"/>
      <c r="M31" s="37"/>
      <c r="N31" s="29"/>
      <c r="O31" s="26"/>
      <c r="P31" s="60"/>
      <c r="Q31" s="62"/>
      <c r="R31" s="62"/>
      <c r="S31" s="26"/>
    </row>
    <row r="32" spans="1:19" x14ac:dyDescent="0.25">
      <c r="K32" s="63"/>
      <c r="L32" s="58"/>
      <c r="M32" s="37"/>
      <c r="N32" s="29"/>
      <c r="O32" s="26"/>
      <c r="P32" s="60"/>
      <c r="Q32" s="62"/>
      <c r="R32" s="62"/>
      <c r="S32" s="26"/>
    </row>
    <row r="33" spans="11:19" x14ac:dyDescent="0.25">
      <c r="K33" s="63"/>
      <c r="L33" s="62"/>
      <c r="M33" s="62"/>
      <c r="N33" s="29"/>
      <c r="O33" s="26"/>
      <c r="P33" s="63"/>
      <c r="Q33" s="62"/>
      <c r="R33" s="62"/>
      <c r="S33" s="26"/>
    </row>
    <row r="34" spans="11:19" x14ac:dyDescent="0.25">
      <c r="K34" s="63"/>
      <c r="L34" s="62"/>
      <c r="M34" s="62"/>
      <c r="N34" s="29"/>
      <c r="O34" s="26"/>
      <c r="P34" s="63"/>
      <c r="Q34" s="64"/>
      <c r="R34" s="64"/>
      <c r="S34" s="26"/>
    </row>
    <row r="35" spans="11:19" x14ac:dyDescent="0.25">
      <c r="K35" s="63"/>
      <c r="L35" s="62"/>
      <c r="M35" s="62"/>
      <c r="N35" s="29"/>
      <c r="O35" s="26"/>
      <c r="P35" s="63"/>
      <c r="Q35" s="62"/>
      <c r="R35" s="62"/>
      <c r="S35" s="26"/>
    </row>
    <row r="36" spans="11:19" x14ac:dyDescent="0.25">
      <c r="K36" s="63"/>
      <c r="L36" s="62"/>
      <c r="M36" s="62"/>
      <c r="N36" s="29"/>
      <c r="O36" s="26"/>
      <c r="P36" s="63"/>
      <c r="Q36" s="62"/>
      <c r="R36" s="62"/>
      <c r="S36" s="26"/>
    </row>
    <row r="37" spans="11:19" x14ac:dyDescent="0.25">
      <c r="K37" s="63"/>
      <c r="L37" s="62"/>
      <c r="M37" s="62"/>
      <c r="N37" s="29"/>
      <c r="O37" s="26"/>
      <c r="P37" s="63"/>
      <c r="Q37" s="62"/>
      <c r="R37" s="62"/>
      <c r="S37" s="26"/>
    </row>
    <row r="38" spans="11:19" x14ac:dyDescent="0.25">
      <c r="K38" s="63"/>
      <c r="L38" s="62"/>
      <c r="M38" s="62"/>
      <c r="N38" s="29"/>
      <c r="O38" s="26"/>
      <c r="P38" s="63"/>
      <c r="Q38" s="62"/>
      <c r="R38" s="62"/>
      <c r="S38" s="26"/>
    </row>
    <row r="39" spans="11:19" x14ac:dyDescent="0.25">
      <c r="K39" s="63"/>
      <c r="L39" s="62"/>
      <c r="M39" s="62"/>
      <c r="N39" s="29"/>
      <c r="O39" s="26"/>
      <c r="P39" s="63"/>
      <c r="Q39" s="62"/>
      <c r="R39" s="62"/>
      <c r="S39" s="26"/>
    </row>
    <row r="40" spans="11:19" x14ac:dyDescent="0.25">
      <c r="K40" s="63"/>
      <c r="L40" s="62"/>
      <c r="M40" s="62"/>
      <c r="N40" s="29"/>
      <c r="O40" s="26"/>
      <c r="P40" s="63"/>
      <c r="Q40" s="62"/>
      <c r="R40" s="62"/>
      <c r="S40" s="26"/>
    </row>
    <row r="41" spans="11:19" x14ac:dyDescent="0.25">
      <c r="O41" s="26"/>
      <c r="P41" s="63"/>
      <c r="Q41" s="62"/>
      <c r="R41" s="62"/>
      <c r="S41" s="26"/>
    </row>
    <row r="42" spans="11:19" x14ac:dyDescent="0.25">
      <c r="O42" s="26"/>
      <c r="P42" s="63"/>
      <c r="Q42" s="62"/>
      <c r="R42" s="62"/>
      <c r="S42" s="26"/>
    </row>
    <row r="43" spans="11:19" x14ac:dyDescent="0.25">
      <c r="O43" s="26"/>
      <c r="P43" s="63"/>
      <c r="Q43" s="62"/>
      <c r="R43" s="62"/>
      <c r="S43" s="26"/>
    </row>
    <row r="44" spans="11:19" x14ac:dyDescent="0.25">
      <c r="O44" s="26"/>
      <c r="P44" s="63"/>
      <c r="Q44" s="62"/>
      <c r="R44" s="62"/>
      <c r="S44" s="26"/>
    </row>
    <row r="53" spans="1:19" ht="16.5" customHeight="1" x14ac:dyDescent="0.25">
      <c r="A53" s="50"/>
      <c r="K53" s="54"/>
      <c r="L53" s="3"/>
      <c r="M53" s="2"/>
      <c r="N53" s="148"/>
      <c r="O53" s="2"/>
      <c r="P53" s="2"/>
      <c r="Q53" s="2"/>
      <c r="R53" s="2"/>
      <c r="S53" s="2"/>
    </row>
    <row r="54" spans="1:19" x14ac:dyDescent="0.25">
      <c r="A54" s="39"/>
      <c r="B54" s="65"/>
      <c r="C54" s="65"/>
      <c r="D54" s="65"/>
      <c r="E54" s="65"/>
      <c r="F54" s="65"/>
      <c r="G54" s="65"/>
      <c r="H54" s="65"/>
      <c r="I54" s="65"/>
      <c r="K54" s="47"/>
      <c r="L54" s="26"/>
      <c r="M54" s="26"/>
      <c r="N54" s="29"/>
      <c r="O54" s="26"/>
      <c r="P54" s="49"/>
      <c r="Q54" s="26"/>
      <c r="R54" s="26"/>
      <c r="S54" s="26"/>
    </row>
    <row r="55" spans="1:19" x14ac:dyDescent="0.25">
      <c r="A55" s="39"/>
      <c r="B55" s="65"/>
      <c r="C55" s="65"/>
      <c r="D55" s="65"/>
      <c r="E55" s="65"/>
      <c r="F55" s="65"/>
      <c r="G55" s="65"/>
      <c r="H55" s="65"/>
      <c r="I55" s="65"/>
      <c r="K55" s="47"/>
      <c r="L55" s="26"/>
      <c r="M55" s="26"/>
      <c r="N55" s="29"/>
      <c r="O55" s="26"/>
      <c r="P55" s="49"/>
      <c r="Q55" s="26"/>
      <c r="R55" s="26"/>
      <c r="S55" s="26"/>
    </row>
    <row r="56" spans="1:19" x14ac:dyDescent="0.25">
      <c r="A56" s="39"/>
      <c r="B56" s="65"/>
      <c r="C56" s="65"/>
      <c r="D56" s="65"/>
      <c r="E56" s="65"/>
      <c r="F56" s="65"/>
      <c r="G56" s="65"/>
      <c r="H56" s="65"/>
      <c r="I56" s="65"/>
      <c r="K56" s="47"/>
      <c r="L56" s="26"/>
      <c r="M56" s="26"/>
      <c r="N56" s="29"/>
      <c r="O56" s="26"/>
      <c r="P56" s="49"/>
      <c r="Q56" s="26"/>
      <c r="R56" s="26"/>
      <c r="S56" s="26"/>
    </row>
    <row r="57" spans="1:19" x14ac:dyDescent="0.25">
      <c r="A57" s="39"/>
      <c r="B57" s="65"/>
      <c r="C57" s="65"/>
      <c r="D57" s="65"/>
      <c r="E57" s="65"/>
      <c r="F57" s="65"/>
      <c r="G57" s="65"/>
      <c r="H57" s="65"/>
      <c r="I57" s="65"/>
      <c r="K57" s="47"/>
      <c r="L57" s="26"/>
      <c r="M57" s="26"/>
      <c r="N57" s="29"/>
      <c r="O57" s="26"/>
      <c r="P57" s="49"/>
      <c r="Q57" s="26"/>
      <c r="R57" s="26"/>
      <c r="S57" s="26"/>
    </row>
    <row r="58" spans="1:19" x14ac:dyDescent="0.25">
      <c r="A58" s="39"/>
      <c r="B58" s="65"/>
      <c r="C58" s="65"/>
      <c r="D58" s="65"/>
      <c r="E58" s="65"/>
      <c r="F58" s="65"/>
      <c r="G58" s="65"/>
      <c r="H58" s="65"/>
      <c r="I58" s="65"/>
      <c r="K58" s="49"/>
      <c r="L58" s="26"/>
      <c r="M58" s="26"/>
      <c r="N58" s="29"/>
      <c r="O58" s="26"/>
      <c r="P58" s="49"/>
      <c r="Q58" s="26"/>
      <c r="R58" s="26"/>
      <c r="S58" s="26"/>
    </row>
    <row r="59" spans="1:19" x14ac:dyDescent="0.25">
      <c r="K59" s="47"/>
      <c r="L59" s="26"/>
      <c r="M59" s="26"/>
      <c r="N59" s="29"/>
      <c r="O59" s="26"/>
      <c r="P59" s="47"/>
      <c r="Q59" s="26"/>
      <c r="R59" s="26"/>
      <c r="S59" s="26"/>
    </row>
    <row r="60" spans="1:19" x14ac:dyDescent="0.25">
      <c r="K60" s="47"/>
      <c r="L60" s="26"/>
      <c r="M60" s="26"/>
      <c r="N60" s="29"/>
      <c r="O60" s="26"/>
      <c r="P60" s="47"/>
      <c r="Q60" s="26"/>
      <c r="R60" s="26"/>
      <c r="S60" s="26"/>
    </row>
    <row r="61" spans="1:19" x14ac:dyDescent="0.25">
      <c r="K61" s="47"/>
      <c r="L61" s="26"/>
      <c r="M61" s="26"/>
      <c r="N61" s="29"/>
      <c r="O61" s="26"/>
      <c r="P61" s="47"/>
      <c r="Q61" s="26"/>
      <c r="R61" s="26"/>
      <c r="S61" s="26"/>
    </row>
    <row r="62" spans="1:19" x14ac:dyDescent="0.25">
      <c r="K62" s="47"/>
      <c r="L62" s="26"/>
      <c r="M62" s="26"/>
      <c r="N62" s="29"/>
      <c r="O62" s="26"/>
      <c r="P62" s="47"/>
      <c r="Q62" s="26"/>
      <c r="R62" s="26"/>
      <c r="S62" s="26"/>
    </row>
    <row r="63" spans="1:19" x14ac:dyDescent="0.25">
      <c r="K63" s="49"/>
      <c r="L63" s="26"/>
      <c r="M63" s="26"/>
      <c r="N63" s="29"/>
      <c r="O63" s="26"/>
      <c r="P63" s="47"/>
      <c r="Q63" s="26"/>
      <c r="R63" s="26"/>
      <c r="S63" s="26"/>
    </row>
    <row r="64" spans="1:19" x14ac:dyDescent="0.25">
      <c r="K64" s="47"/>
      <c r="L64" s="26"/>
      <c r="M64" s="26"/>
      <c r="N64" s="29"/>
      <c r="O64" s="26"/>
      <c r="P64" s="47"/>
      <c r="Q64" s="26"/>
      <c r="R64" s="26"/>
      <c r="S64" s="26"/>
    </row>
    <row r="65" spans="11:19" x14ac:dyDescent="0.25">
      <c r="K65" s="47"/>
      <c r="L65" s="26"/>
      <c r="M65" s="26"/>
      <c r="N65" s="29"/>
      <c r="O65" s="26"/>
      <c r="P65" s="47"/>
      <c r="Q65" s="26"/>
      <c r="R65" s="26"/>
      <c r="S65" s="26"/>
    </row>
    <row r="66" spans="11:19" x14ac:dyDescent="0.25">
      <c r="K66" s="49"/>
      <c r="L66" s="26"/>
      <c r="M66" s="26"/>
      <c r="N66" s="29"/>
      <c r="O66" s="26"/>
      <c r="P66" s="47"/>
      <c r="Q66" s="26"/>
      <c r="R66" s="26"/>
      <c r="S66" s="26"/>
    </row>
    <row r="67" spans="11:19" x14ac:dyDescent="0.25">
      <c r="K67" s="49"/>
      <c r="L67" s="26"/>
      <c r="M67" s="26"/>
      <c r="N67" s="29"/>
      <c r="O67" s="26"/>
      <c r="P67" s="47"/>
      <c r="Q67" s="26"/>
      <c r="R67" s="26"/>
      <c r="S67" s="26"/>
    </row>
    <row r="68" spans="11:19" x14ac:dyDescent="0.25">
      <c r="K68" s="49"/>
      <c r="L68" s="26"/>
      <c r="M68" s="26"/>
      <c r="N68" s="29"/>
      <c r="O68" s="26"/>
      <c r="P68" s="47"/>
      <c r="Q68" s="26"/>
      <c r="R68" s="26"/>
      <c r="S68" s="26"/>
    </row>
    <row r="69" spans="11:19" x14ac:dyDescent="0.25">
      <c r="K69" s="47"/>
      <c r="L69" s="26"/>
      <c r="M69" s="26"/>
      <c r="N69" s="29"/>
      <c r="O69" s="26"/>
      <c r="P69" s="47"/>
      <c r="Q69" s="26"/>
      <c r="R69" s="26"/>
      <c r="S69" s="26"/>
    </row>
    <row r="70" spans="11:19" x14ac:dyDescent="0.25">
      <c r="K70" s="47"/>
      <c r="L70" s="26"/>
      <c r="M70" s="26"/>
      <c r="N70" s="29"/>
      <c r="O70" s="26"/>
      <c r="P70" s="47"/>
      <c r="Q70" s="26"/>
      <c r="R70" s="26"/>
      <c r="S70" s="26"/>
    </row>
  </sheetData>
  <mergeCells count="4">
    <mergeCell ref="B2:D2"/>
    <mergeCell ref="E2:E3"/>
    <mergeCell ref="F2:H2"/>
    <mergeCell ref="I2:I3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Roman,Regular"&amp;9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topLeftCell="A13" workbookViewId="0">
      <selection activeCell="L19" sqref="L19"/>
    </sheetView>
  </sheetViews>
  <sheetFormatPr defaultColWidth="9.140625" defaultRowHeight="15" x14ac:dyDescent="0.25"/>
  <cols>
    <col min="1" max="1" width="14.42578125" style="4" customWidth="1"/>
    <col min="2" max="2" width="10.5703125" style="4" customWidth="1"/>
    <col min="3" max="3" width="9.42578125" style="4" customWidth="1"/>
    <col min="4" max="4" width="10.5703125" style="76" customWidth="1"/>
    <col min="5" max="5" width="9.42578125" style="76" customWidth="1"/>
    <col min="6" max="6" width="10.5703125" style="50" customWidth="1"/>
    <col min="7" max="7" width="9.140625" style="50"/>
    <col min="8" max="8" width="10.5703125" style="50" customWidth="1"/>
    <col min="9" max="9" width="9.140625" style="50"/>
    <col min="10" max="11" width="7.140625" style="50" customWidth="1"/>
    <col min="12" max="12" width="9.140625" style="50"/>
    <col min="13" max="13" width="6.7109375" style="4" customWidth="1"/>
    <col min="14" max="14" width="4.85546875" style="4" customWidth="1"/>
    <col min="15" max="15" width="5.42578125" style="4" customWidth="1"/>
    <col min="16" max="16" width="6.28515625" style="76" customWidth="1"/>
    <col min="17" max="17" width="9.140625" style="4"/>
    <col min="18" max="20" width="5.42578125" style="4" customWidth="1"/>
    <col min="21" max="16384" width="9.140625" style="4"/>
  </cols>
  <sheetData>
    <row r="1" spans="1:20" s="104" customFormat="1" ht="27.75" customHeight="1" x14ac:dyDescent="0.2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12"/>
      <c r="K1" s="112"/>
      <c r="L1" s="112"/>
      <c r="O1" s="108"/>
      <c r="P1" s="108"/>
    </row>
    <row r="2" spans="1:20" ht="24.75" customHeight="1" x14ac:dyDescent="0.25">
      <c r="A2" s="8"/>
      <c r="B2" s="181" t="s">
        <v>6</v>
      </c>
      <c r="C2" s="187"/>
      <c r="D2" s="187"/>
      <c r="E2" s="187"/>
      <c r="F2" s="181" t="s">
        <v>41</v>
      </c>
      <c r="G2" s="187"/>
      <c r="H2" s="187"/>
      <c r="I2" s="187"/>
      <c r="J2" s="66"/>
      <c r="K2" s="66"/>
      <c r="L2" s="66"/>
      <c r="O2" s="6"/>
      <c r="P2" s="6"/>
    </row>
    <row r="3" spans="1:20" ht="24.75" customHeight="1" x14ac:dyDescent="0.25">
      <c r="A3" s="6"/>
      <c r="B3" s="181" t="s">
        <v>48</v>
      </c>
      <c r="C3" s="187"/>
      <c r="D3" s="181" t="s">
        <v>1</v>
      </c>
      <c r="E3" s="187"/>
      <c r="F3" s="181" t="s">
        <v>48</v>
      </c>
      <c r="G3" s="187"/>
      <c r="H3" s="181" t="s">
        <v>1</v>
      </c>
      <c r="I3" s="187"/>
      <c r="J3" s="66"/>
      <c r="K3" s="66"/>
      <c r="L3" s="66"/>
      <c r="O3" s="6"/>
      <c r="P3" s="6"/>
    </row>
    <row r="4" spans="1:20" ht="62.25" customHeight="1" x14ac:dyDescent="0.25">
      <c r="A4" s="44"/>
      <c r="B4" s="12" t="s">
        <v>4</v>
      </c>
      <c r="C4" s="12" t="s">
        <v>49</v>
      </c>
      <c r="D4" s="12" t="s">
        <v>4</v>
      </c>
      <c r="E4" s="78" t="s">
        <v>49</v>
      </c>
      <c r="F4" s="12" t="s">
        <v>4</v>
      </c>
      <c r="G4" s="12" t="s">
        <v>49</v>
      </c>
      <c r="H4" s="12" t="s">
        <v>4</v>
      </c>
      <c r="I4" s="78" t="s">
        <v>49</v>
      </c>
      <c r="J4" s="9"/>
      <c r="K4" s="9"/>
      <c r="L4" s="9"/>
      <c r="N4" s="67"/>
      <c r="O4" s="9"/>
      <c r="P4" s="9"/>
    </row>
    <row r="5" spans="1:20" ht="33.75" customHeight="1" x14ac:dyDescent="0.25">
      <c r="A5" s="22" t="s">
        <v>47</v>
      </c>
      <c r="B5" s="17">
        <v>8411</v>
      </c>
      <c r="C5" s="96">
        <v>95.7</v>
      </c>
      <c r="D5" s="17">
        <v>8396</v>
      </c>
      <c r="E5" s="96">
        <v>99.2</v>
      </c>
      <c r="F5" s="17">
        <v>41197</v>
      </c>
      <c r="G5" s="95">
        <v>95</v>
      </c>
      <c r="H5" s="20">
        <v>51019</v>
      </c>
      <c r="I5" s="94">
        <v>97.9</v>
      </c>
      <c r="J5" s="54"/>
      <c r="K5" s="54"/>
      <c r="L5" s="54"/>
      <c r="M5" s="20"/>
      <c r="N5" s="55"/>
      <c r="O5" s="20"/>
      <c r="P5" s="20"/>
    </row>
    <row r="6" spans="1:20" ht="17.25" customHeight="1" x14ac:dyDescent="0.25">
      <c r="A6" s="22" t="s">
        <v>52</v>
      </c>
      <c r="B6" s="17">
        <v>8394</v>
      </c>
      <c r="C6" s="96">
        <f t="shared" ref="C6:C8" si="0">ROUND(B6/B5*100,1)</f>
        <v>99.8</v>
      </c>
      <c r="D6" s="17">
        <v>8329</v>
      </c>
      <c r="E6" s="96">
        <f t="shared" ref="E6:E8" si="1">ROUND(D6/D5*100,1)</f>
        <v>99.2</v>
      </c>
      <c r="F6" s="17">
        <v>41771</v>
      </c>
      <c r="G6" s="94">
        <v>101.4</v>
      </c>
      <c r="H6" s="17">
        <v>51710</v>
      </c>
      <c r="I6" s="94">
        <v>101.3</v>
      </c>
      <c r="J6" s="54"/>
      <c r="K6" s="54"/>
      <c r="L6" s="54"/>
      <c r="M6" s="20"/>
      <c r="N6" s="55"/>
      <c r="O6" s="20"/>
      <c r="P6" s="20"/>
    </row>
    <row r="7" spans="1:20" ht="18.75" customHeight="1" x14ac:dyDescent="0.25">
      <c r="A7" s="22" t="s">
        <v>55</v>
      </c>
      <c r="B7" s="17">
        <v>8254</v>
      </c>
      <c r="C7" s="96">
        <f t="shared" si="0"/>
        <v>98.3</v>
      </c>
      <c r="D7" s="20">
        <v>8360</v>
      </c>
      <c r="E7" s="96">
        <f t="shared" si="1"/>
        <v>100.4</v>
      </c>
      <c r="F7" s="20">
        <v>39939</v>
      </c>
      <c r="G7" s="94">
        <v>95.6</v>
      </c>
      <c r="H7" s="17">
        <v>50386</v>
      </c>
      <c r="I7" s="94">
        <v>97.4</v>
      </c>
      <c r="J7" s="54"/>
      <c r="N7" s="2"/>
      <c r="O7" s="2"/>
      <c r="P7" s="20"/>
    </row>
    <row r="8" spans="1:20" ht="18.75" customHeight="1" x14ac:dyDescent="0.25">
      <c r="A8" s="22" t="s">
        <v>56</v>
      </c>
      <c r="B8" s="17">
        <v>8452</v>
      </c>
      <c r="C8" s="96">
        <f t="shared" si="0"/>
        <v>102.4</v>
      </c>
      <c r="D8" s="20">
        <v>8359</v>
      </c>
      <c r="E8" s="96">
        <f t="shared" si="1"/>
        <v>100</v>
      </c>
      <c r="F8" s="20">
        <v>39566</v>
      </c>
      <c r="G8" s="96">
        <f>ROUND(F8/F7*100,1)</f>
        <v>99.1</v>
      </c>
      <c r="H8" s="20">
        <v>50839</v>
      </c>
      <c r="I8" s="97">
        <f>ROUND(H8/H7*100,1)</f>
        <v>100.9</v>
      </c>
      <c r="J8" s="54"/>
      <c r="N8" s="2"/>
      <c r="O8" s="2"/>
      <c r="P8" s="20"/>
    </row>
    <row r="9" spans="1:20" ht="18.75" customHeight="1" x14ac:dyDescent="0.25">
      <c r="A9" s="22" t="s">
        <v>57</v>
      </c>
      <c r="B9" s="17">
        <v>8039</v>
      </c>
      <c r="C9" s="96">
        <f t="shared" ref="C9:C11" si="2">ROUND(B9/B8*100,1)</f>
        <v>95.1</v>
      </c>
      <c r="D9" s="20">
        <v>8821</v>
      </c>
      <c r="E9" s="96">
        <f t="shared" ref="E9:E11" si="3">ROUND(D9/D8*100,1)</f>
        <v>105.5</v>
      </c>
      <c r="F9" s="20">
        <v>37503</v>
      </c>
      <c r="G9" s="96">
        <f>ROUND(F9/F8*100,1)</f>
        <v>94.8</v>
      </c>
      <c r="H9" s="20">
        <v>54205</v>
      </c>
      <c r="I9" s="97">
        <f>ROUND(H9/H8*100,1)</f>
        <v>106.6</v>
      </c>
      <c r="J9" s="54"/>
      <c r="N9" s="2"/>
      <c r="O9" s="2"/>
      <c r="P9" s="20"/>
    </row>
    <row r="10" spans="1:20" ht="18.75" customHeight="1" x14ac:dyDescent="0.25">
      <c r="A10" s="22" t="s">
        <v>59</v>
      </c>
      <c r="B10" s="17">
        <v>8120</v>
      </c>
      <c r="C10" s="96">
        <f t="shared" si="2"/>
        <v>101</v>
      </c>
      <c r="D10" s="20">
        <v>8528</v>
      </c>
      <c r="E10" s="96">
        <f t="shared" si="3"/>
        <v>96.7</v>
      </c>
      <c r="F10" s="17">
        <v>37537</v>
      </c>
      <c r="G10" s="96">
        <f>ROUND(F10/F9*100,1)</f>
        <v>100.1</v>
      </c>
      <c r="H10" s="20">
        <v>51542</v>
      </c>
      <c r="I10" s="97">
        <f>ROUND(H10/H9*100,1)</f>
        <v>95.1</v>
      </c>
      <c r="J10" s="54"/>
      <c r="N10" s="2"/>
      <c r="O10" s="2"/>
      <c r="P10" s="20"/>
    </row>
    <row r="11" spans="1:20" ht="18.75" customHeight="1" x14ac:dyDescent="0.25">
      <c r="A11" s="22" t="s">
        <v>97</v>
      </c>
      <c r="B11" s="17">
        <v>8076</v>
      </c>
      <c r="C11" s="96">
        <f t="shared" si="2"/>
        <v>99.5</v>
      </c>
      <c r="D11" s="20">
        <v>8826</v>
      </c>
      <c r="E11" s="96">
        <f t="shared" si="3"/>
        <v>103.5</v>
      </c>
      <c r="F11" s="20">
        <v>36556</v>
      </c>
      <c r="G11" s="96">
        <f>ROUND(F11/F10*100,1)</f>
        <v>97.4</v>
      </c>
      <c r="H11" s="20">
        <v>53477</v>
      </c>
      <c r="I11" s="97">
        <f>ROUND(H11/H10*100,1)</f>
        <v>103.8</v>
      </c>
      <c r="J11" s="54"/>
      <c r="N11" s="2"/>
      <c r="O11" s="2"/>
      <c r="P11" s="20"/>
    </row>
    <row r="12" spans="1:20" ht="18.75" customHeight="1" x14ac:dyDescent="0.25">
      <c r="A12" s="59"/>
      <c r="B12" s="20"/>
      <c r="C12" s="20"/>
      <c r="D12" s="20"/>
      <c r="E12" s="20"/>
      <c r="F12" s="60"/>
      <c r="G12" s="60"/>
      <c r="H12" s="60"/>
      <c r="I12" s="19"/>
      <c r="J12" s="60"/>
      <c r="N12" s="62"/>
      <c r="O12" s="26"/>
      <c r="P12" s="20"/>
    </row>
    <row r="13" spans="1:20" ht="18.75" customHeight="1" x14ac:dyDescent="0.25">
      <c r="F13" s="60"/>
      <c r="G13" s="60"/>
      <c r="H13" s="60"/>
      <c r="I13" s="60"/>
      <c r="J13" s="60"/>
      <c r="N13" s="62"/>
      <c r="O13" s="26"/>
    </row>
    <row r="14" spans="1:20" x14ac:dyDescent="0.25">
      <c r="D14" s="4"/>
      <c r="E14" s="4"/>
      <c r="F14" s="60"/>
      <c r="G14" s="60"/>
      <c r="H14" s="60"/>
      <c r="I14" s="60"/>
      <c r="J14" s="60"/>
      <c r="N14" s="62"/>
      <c r="O14" s="26"/>
      <c r="Q14" s="54"/>
      <c r="R14" s="3"/>
      <c r="S14" s="2"/>
      <c r="T14" s="2"/>
    </row>
    <row r="15" spans="1:20" x14ac:dyDescent="0.25">
      <c r="F15" s="60"/>
      <c r="G15" s="60"/>
      <c r="H15" s="60"/>
      <c r="I15" s="60"/>
      <c r="J15" s="60"/>
      <c r="N15" s="62"/>
      <c r="O15" s="26"/>
      <c r="P15" s="26"/>
      <c r="Q15" s="60"/>
      <c r="R15" s="61"/>
      <c r="S15" s="61"/>
      <c r="T15" s="26"/>
    </row>
    <row r="16" spans="1:20" x14ac:dyDescent="0.25">
      <c r="F16" s="63"/>
      <c r="G16" s="63"/>
      <c r="H16" s="63"/>
      <c r="I16" s="63"/>
      <c r="J16" s="63"/>
      <c r="N16" s="62"/>
      <c r="O16" s="26"/>
      <c r="P16" s="26"/>
      <c r="Q16" s="60"/>
      <c r="R16" s="61"/>
      <c r="S16" s="62"/>
      <c r="T16" s="26"/>
    </row>
    <row r="17" spans="6:20" x14ac:dyDescent="0.25">
      <c r="F17" s="63"/>
      <c r="G17" s="63"/>
      <c r="H17" s="63"/>
      <c r="I17" s="63"/>
      <c r="J17" s="63"/>
      <c r="N17" s="64"/>
      <c r="O17" s="26"/>
      <c r="P17" s="26"/>
      <c r="Q17" s="60"/>
      <c r="R17" s="62"/>
      <c r="S17" s="62"/>
      <c r="T17" s="26"/>
    </row>
    <row r="18" spans="6:20" x14ac:dyDescent="0.25">
      <c r="F18" s="63"/>
      <c r="G18" s="63"/>
      <c r="H18" s="63"/>
      <c r="I18" s="63"/>
      <c r="J18" s="63"/>
      <c r="N18" s="62"/>
      <c r="O18" s="26"/>
      <c r="P18" s="26"/>
      <c r="Q18" s="60"/>
      <c r="R18" s="62"/>
      <c r="S18" s="62"/>
      <c r="T18" s="26"/>
    </row>
    <row r="19" spans="6:20" x14ac:dyDescent="0.25">
      <c r="F19" s="63"/>
      <c r="G19" s="63"/>
      <c r="H19" s="63"/>
      <c r="I19" s="63"/>
      <c r="J19" s="63"/>
      <c r="N19" s="62"/>
      <c r="O19" s="26"/>
      <c r="P19" s="26"/>
      <c r="Q19" s="60"/>
      <c r="R19" s="62"/>
      <c r="S19" s="62"/>
      <c r="T19" s="26"/>
    </row>
    <row r="20" spans="6:20" x14ac:dyDescent="0.25">
      <c r="F20" s="63"/>
      <c r="G20" s="63"/>
      <c r="H20" s="63"/>
      <c r="I20" s="63"/>
      <c r="J20" s="63"/>
      <c r="N20" s="62"/>
      <c r="O20" s="54"/>
      <c r="P20" s="68" t="s">
        <v>39</v>
      </c>
      <c r="Q20" s="3" t="s">
        <v>40</v>
      </c>
      <c r="R20" s="62"/>
      <c r="S20" s="62"/>
      <c r="T20" s="26"/>
    </row>
    <row r="21" spans="6:20" x14ac:dyDescent="0.25">
      <c r="F21" s="63"/>
      <c r="G21" s="63"/>
      <c r="H21" s="63"/>
      <c r="I21" s="63"/>
      <c r="J21" s="63"/>
      <c r="N21" s="62"/>
      <c r="O21" s="54"/>
      <c r="P21" s="68"/>
      <c r="Q21" s="3"/>
      <c r="R21" s="64"/>
      <c r="S21" s="64"/>
      <c r="T21" s="26"/>
    </row>
    <row r="22" spans="6:20" x14ac:dyDescent="0.25">
      <c r="F22" s="63"/>
      <c r="G22" s="63"/>
      <c r="H22" s="63"/>
      <c r="I22" s="63"/>
      <c r="J22" s="63"/>
      <c r="N22" s="62"/>
      <c r="O22" s="76" t="s">
        <v>11</v>
      </c>
      <c r="P22" s="138">
        <v>90.7</v>
      </c>
      <c r="Q22" s="138">
        <v>97.7</v>
      </c>
      <c r="R22" s="62"/>
      <c r="S22" s="62"/>
      <c r="T22" s="26"/>
    </row>
    <row r="23" spans="6:20" x14ac:dyDescent="0.25">
      <c r="F23" s="63"/>
      <c r="G23" s="63"/>
      <c r="H23" s="63"/>
      <c r="I23" s="63"/>
      <c r="J23" s="63"/>
      <c r="N23" s="62"/>
      <c r="O23" s="76" t="s">
        <v>12</v>
      </c>
      <c r="P23" s="137">
        <v>100.1</v>
      </c>
      <c r="Q23" s="138">
        <v>101.5</v>
      </c>
      <c r="R23" s="62"/>
      <c r="S23" s="62"/>
      <c r="T23" s="26"/>
    </row>
    <row r="24" spans="6:20" x14ac:dyDescent="0.25">
      <c r="F24" s="63"/>
      <c r="G24" s="63"/>
      <c r="H24" s="63"/>
      <c r="I24" s="63"/>
      <c r="J24" s="63"/>
      <c r="N24" s="62"/>
      <c r="O24" s="76" t="s">
        <v>13</v>
      </c>
      <c r="P24" s="137">
        <v>101.6</v>
      </c>
      <c r="Q24" s="138">
        <v>102.7</v>
      </c>
      <c r="R24" s="62"/>
      <c r="S24" s="62"/>
      <c r="T24" s="26"/>
    </row>
    <row r="25" spans="6:20" x14ac:dyDescent="0.25">
      <c r="F25" s="63"/>
      <c r="G25" s="63"/>
      <c r="H25" s="63"/>
      <c r="I25" s="63"/>
      <c r="J25" s="63"/>
      <c r="N25" s="62"/>
      <c r="O25" s="76" t="s">
        <v>14</v>
      </c>
      <c r="P25" s="137">
        <v>100.4</v>
      </c>
      <c r="Q25" s="138">
        <v>94.2</v>
      </c>
      <c r="R25" s="62"/>
      <c r="S25" s="62"/>
      <c r="T25" s="26"/>
    </row>
    <row r="26" spans="6:20" x14ac:dyDescent="0.25">
      <c r="F26" s="63"/>
      <c r="G26" s="63"/>
      <c r="H26" s="63"/>
      <c r="I26" s="63"/>
      <c r="J26" s="63"/>
      <c r="N26" s="62"/>
      <c r="O26" s="76" t="s">
        <v>15</v>
      </c>
      <c r="P26" s="137">
        <v>105.9</v>
      </c>
      <c r="Q26" s="138">
        <v>107</v>
      </c>
      <c r="R26" s="62"/>
      <c r="S26" s="62"/>
      <c r="T26" s="26"/>
    </row>
    <row r="27" spans="6:20" x14ac:dyDescent="0.25">
      <c r="F27" s="63"/>
      <c r="G27" s="63"/>
      <c r="H27" s="63"/>
      <c r="I27" s="63"/>
      <c r="J27" s="63"/>
      <c r="K27" s="63"/>
      <c r="L27" s="63"/>
      <c r="M27" s="62"/>
      <c r="N27" s="62"/>
      <c r="O27" s="22" t="s">
        <v>5</v>
      </c>
      <c r="P27" s="137">
        <v>99.7</v>
      </c>
      <c r="Q27" s="139">
        <v>97.3</v>
      </c>
      <c r="R27" s="62"/>
      <c r="S27" s="62"/>
      <c r="T27" s="26"/>
    </row>
    <row r="28" spans="6:20" x14ac:dyDescent="0.25">
      <c r="O28" s="22" t="s">
        <v>7</v>
      </c>
      <c r="P28" s="137">
        <v>104.5</v>
      </c>
      <c r="Q28" s="138">
        <v>105.1</v>
      </c>
      <c r="R28" s="62"/>
      <c r="S28" s="62"/>
      <c r="T28" s="26"/>
    </row>
    <row r="29" spans="6:20" x14ac:dyDescent="0.25">
      <c r="O29" s="22" t="s">
        <v>8</v>
      </c>
      <c r="P29" s="137">
        <v>105.6</v>
      </c>
      <c r="Q29" s="138">
        <v>96.4</v>
      </c>
      <c r="R29" s="62"/>
      <c r="S29" s="62"/>
      <c r="T29" s="26"/>
    </row>
    <row r="30" spans="6:20" x14ac:dyDescent="0.25">
      <c r="O30" s="22" t="s">
        <v>9</v>
      </c>
      <c r="P30" s="137">
        <v>105.4</v>
      </c>
      <c r="Q30" s="138">
        <v>101.8</v>
      </c>
      <c r="R30" s="62"/>
      <c r="S30" s="62"/>
      <c r="T30" s="26"/>
    </row>
    <row r="31" spans="6:20" x14ac:dyDescent="0.25">
      <c r="O31" s="22" t="s">
        <v>10</v>
      </c>
      <c r="P31" s="137">
        <v>100</v>
      </c>
      <c r="Q31" s="138">
        <v>99.9</v>
      </c>
      <c r="R31" s="62"/>
      <c r="S31" s="62"/>
      <c r="T31" s="26"/>
    </row>
    <row r="32" spans="6:20" x14ac:dyDescent="0.25">
      <c r="O32" s="22" t="s">
        <v>47</v>
      </c>
      <c r="P32" s="137">
        <v>95.7</v>
      </c>
      <c r="Q32" s="138">
        <v>99.2</v>
      </c>
    </row>
    <row r="33" spans="1:20" x14ac:dyDescent="0.25">
      <c r="O33" s="22" t="s">
        <v>52</v>
      </c>
      <c r="P33" s="28">
        <v>99.8</v>
      </c>
      <c r="Q33" s="136">
        <v>99.2</v>
      </c>
    </row>
    <row r="34" spans="1:20" x14ac:dyDescent="0.25">
      <c r="O34" s="22" t="s">
        <v>55</v>
      </c>
      <c r="P34" s="137">
        <v>98.3</v>
      </c>
      <c r="Q34" s="137">
        <v>100.4</v>
      </c>
    </row>
    <row r="35" spans="1:20" x14ac:dyDescent="0.25">
      <c r="O35" s="22" t="s">
        <v>56</v>
      </c>
      <c r="P35" s="28">
        <v>102.4</v>
      </c>
      <c r="Q35" s="136">
        <v>100</v>
      </c>
    </row>
    <row r="36" spans="1:20" x14ac:dyDescent="0.25">
      <c r="O36" s="22" t="s">
        <v>57</v>
      </c>
      <c r="P36" s="28">
        <v>95.1</v>
      </c>
      <c r="Q36" s="136">
        <v>105.5</v>
      </c>
    </row>
    <row r="37" spans="1:20" x14ac:dyDescent="0.25">
      <c r="O37" s="22" t="s">
        <v>59</v>
      </c>
      <c r="P37" s="140">
        <v>101</v>
      </c>
      <c r="Q37" s="25">
        <v>96.7</v>
      </c>
    </row>
    <row r="38" spans="1:20" x14ac:dyDescent="0.25">
      <c r="O38" s="4" t="s">
        <v>97</v>
      </c>
      <c r="P38" s="24">
        <v>99.5</v>
      </c>
      <c r="Q38" s="24">
        <v>103.5</v>
      </c>
    </row>
    <row r="40" spans="1:20" ht="16.5" customHeight="1" x14ac:dyDescent="0.25">
      <c r="A40" s="50"/>
      <c r="F40" s="54"/>
      <c r="G40" s="54"/>
      <c r="H40" s="54"/>
      <c r="I40" s="54"/>
      <c r="J40" s="54"/>
      <c r="K40" s="54"/>
      <c r="L40" s="54"/>
      <c r="M40" s="3"/>
      <c r="N40" s="2"/>
      <c r="O40" s="2"/>
      <c r="P40" s="2"/>
      <c r="Q40" s="2"/>
      <c r="R40" s="2"/>
      <c r="S40" s="2"/>
      <c r="T40" s="2"/>
    </row>
    <row r="41" spans="1:20" x14ac:dyDescent="0.25">
      <c r="A41" s="39"/>
      <c r="B41" s="65"/>
      <c r="C41" s="65"/>
      <c r="D41" s="65"/>
      <c r="E41" s="65"/>
      <c r="F41" s="47"/>
      <c r="G41" s="47"/>
      <c r="H41" s="47"/>
      <c r="I41" s="47"/>
      <c r="J41" s="47"/>
      <c r="K41" s="47"/>
      <c r="L41" s="47"/>
      <c r="M41" s="26"/>
      <c r="N41" s="26"/>
      <c r="O41" s="26"/>
      <c r="P41" s="26"/>
      <c r="Q41" s="49"/>
      <c r="R41" s="26"/>
      <c r="S41" s="26"/>
      <c r="T41" s="26"/>
    </row>
    <row r="42" spans="1:20" x14ac:dyDescent="0.25">
      <c r="A42" s="39"/>
      <c r="B42" s="65"/>
      <c r="C42" s="65"/>
      <c r="D42" s="65"/>
      <c r="E42" s="65"/>
      <c r="F42" s="47"/>
      <c r="G42" s="47"/>
      <c r="H42" s="47"/>
      <c r="I42" s="47"/>
      <c r="J42" s="47"/>
      <c r="K42" s="47"/>
      <c r="L42" s="47"/>
      <c r="M42" s="26"/>
      <c r="N42" s="26"/>
      <c r="O42" s="26"/>
      <c r="P42" s="26"/>
      <c r="Q42" s="49"/>
      <c r="R42" s="26"/>
      <c r="S42" s="26"/>
      <c r="T42" s="26"/>
    </row>
    <row r="43" spans="1:20" x14ac:dyDescent="0.25">
      <c r="A43" s="39"/>
      <c r="B43" s="65"/>
      <c r="C43" s="65"/>
      <c r="D43" s="65"/>
      <c r="E43" s="65"/>
      <c r="F43" s="47"/>
      <c r="G43" s="47"/>
      <c r="H43" s="47"/>
      <c r="I43" s="47"/>
      <c r="J43" s="47"/>
      <c r="K43" s="47"/>
      <c r="L43" s="47"/>
      <c r="M43" s="26"/>
      <c r="N43" s="26"/>
      <c r="O43" s="26"/>
      <c r="P43" s="26"/>
      <c r="Q43" s="49"/>
      <c r="R43" s="26"/>
      <c r="S43" s="26"/>
      <c r="T43" s="26"/>
    </row>
    <row r="44" spans="1:20" x14ac:dyDescent="0.25">
      <c r="A44" s="39"/>
      <c r="B44" s="65"/>
      <c r="C44" s="65"/>
      <c r="D44" s="65"/>
      <c r="E44" s="65"/>
      <c r="F44" s="47"/>
      <c r="G44" s="47"/>
      <c r="H44" s="47"/>
      <c r="I44" s="47"/>
      <c r="J44" s="47"/>
      <c r="K44" s="47"/>
      <c r="L44" s="47"/>
      <c r="M44" s="26"/>
      <c r="N44" s="26"/>
      <c r="O44" s="26"/>
      <c r="P44" s="26"/>
      <c r="Q44" s="49"/>
      <c r="R44" s="26"/>
      <c r="S44" s="26"/>
      <c r="T44" s="26"/>
    </row>
    <row r="45" spans="1:20" x14ac:dyDescent="0.25">
      <c r="A45" s="39"/>
      <c r="B45" s="65"/>
      <c r="C45" s="65"/>
      <c r="D45" s="65"/>
      <c r="E45" s="65"/>
      <c r="F45" s="49"/>
      <c r="G45" s="49"/>
      <c r="H45" s="49"/>
      <c r="I45" s="49"/>
      <c r="J45" s="49"/>
      <c r="K45" s="49"/>
      <c r="L45" s="49"/>
      <c r="M45" s="26"/>
      <c r="N45" s="26"/>
      <c r="O45" s="26"/>
      <c r="P45" s="26"/>
      <c r="Q45" s="49"/>
      <c r="R45" s="26"/>
      <c r="S45" s="26"/>
      <c r="T45" s="26"/>
    </row>
    <row r="46" spans="1:20" x14ac:dyDescent="0.25">
      <c r="F46" s="47"/>
      <c r="G46" s="47"/>
      <c r="H46" s="47"/>
      <c r="I46" s="47"/>
      <c r="J46" s="47"/>
      <c r="K46" s="47"/>
      <c r="L46" s="47"/>
      <c r="M46" s="26"/>
      <c r="N46" s="26"/>
      <c r="O46" s="26"/>
      <c r="P46" s="26"/>
      <c r="Q46" s="47"/>
      <c r="R46" s="26"/>
      <c r="S46" s="26"/>
      <c r="T46" s="26"/>
    </row>
    <row r="47" spans="1:20" x14ac:dyDescent="0.25">
      <c r="F47" s="47"/>
      <c r="G47" s="47"/>
      <c r="H47" s="47"/>
      <c r="I47" s="47"/>
      <c r="J47" s="47"/>
      <c r="K47" s="47"/>
      <c r="L47" s="47"/>
      <c r="M47" s="26"/>
      <c r="N47" s="26"/>
      <c r="O47" s="26"/>
      <c r="P47" s="26"/>
      <c r="Q47" s="47"/>
      <c r="R47" s="26"/>
      <c r="S47" s="26"/>
      <c r="T47" s="26"/>
    </row>
    <row r="48" spans="1:20" x14ac:dyDescent="0.25">
      <c r="F48" s="47"/>
      <c r="G48" s="47"/>
      <c r="H48" s="47"/>
      <c r="I48" s="47"/>
      <c r="J48" s="47"/>
      <c r="K48" s="47"/>
      <c r="L48" s="47"/>
      <c r="M48" s="26"/>
      <c r="N48" s="26"/>
      <c r="O48" s="26"/>
      <c r="P48" s="26"/>
      <c r="Q48" s="47"/>
      <c r="R48" s="26"/>
      <c r="S48" s="26"/>
      <c r="T48" s="26"/>
    </row>
    <row r="49" spans="6:20" x14ac:dyDescent="0.25">
      <c r="F49" s="47"/>
      <c r="G49" s="47"/>
      <c r="H49" s="47"/>
      <c r="I49" s="47"/>
      <c r="J49" s="47"/>
      <c r="K49" s="47"/>
      <c r="L49" s="47"/>
      <c r="M49" s="26"/>
      <c r="N49" s="26"/>
      <c r="O49" s="26"/>
      <c r="P49" s="26"/>
      <c r="Q49" s="47"/>
      <c r="R49" s="26"/>
      <c r="S49" s="26"/>
      <c r="T49" s="26"/>
    </row>
    <row r="50" spans="6:20" x14ac:dyDescent="0.25">
      <c r="F50" s="49"/>
      <c r="G50" s="49"/>
      <c r="H50" s="49"/>
      <c r="I50" s="49"/>
      <c r="J50" s="49"/>
      <c r="K50" s="49"/>
      <c r="L50" s="49"/>
      <c r="M50" s="26"/>
      <c r="N50" s="26"/>
      <c r="O50" s="26"/>
      <c r="P50" s="26"/>
      <c r="Q50" s="47"/>
      <c r="R50" s="26"/>
      <c r="S50" s="26"/>
      <c r="T50" s="26"/>
    </row>
    <row r="51" spans="6:20" x14ac:dyDescent="0.25">
      <c r="F51" s="47"/>
      <c r="G51" s="47"/>
      <c r="H51" s="47"/>
      <c r="I51" s="47"/>
      <c r="J51" s="47"/>
      <c r="K51" s="47"/>
      <c r="L51" s="47"/>
      <c r="M51" s="26"/>
      <c r="N51" s="26"/>
      <c r="O51" s="26"/>
      <c r="P51" s="26"/>
      <c r="Q51" s="47"/>
      <c r="R51" s="26"/>
      <c r="S51" s="26"/>
      <c r="T51" s="26"/>
    </row>
    <row r="52" spans="6:20" x14ac:dyDescent="0.25">
      <c r="F52" s="47"/>
      <c r="G52" s="47"/>
      <c r="H52" s="47"/>
      <c r="I52" s="47"/>
      <c r="J52" s="47"/>
      <c r="K52" s="47"/>
      <c r="L52" s="47"/>
      <c r="M52" s="26"/>
      <c r="N52" s="26"/>
      <c r="O52" s="26"/>
      <c r="P52" s="26"/>
      <c r="Q52" s="47"/>
      <c r="R52" s="26"/>
      <c r="S52" s="26"/>
      <c r="T52" s="26"/>
    </row>
    <row r="53" spans="6:20" x14ac:dyDescent="0.25">
      <c r="F53" s="49"/>
      <c r="G53" s="49"/>
      <c r="H53" s="49"/>
      <c r="I53" s="49"/>
      <c r="J53" s="49"/>
      <c r="K53" s="49"/>
      <c r="L53" s="49"/>
      <c r="M53" s="26"/>
      <c r="N53" s="26"/>
      <c r="O53" s="26"/>
      <c r="P53" s="26"/>
      <c r="Q53" s="47"/>
      <c r="R53" s="26"/>
      <c r="S53" s="26"/>
      <c r="T53" s="26"/>
    </row>
    <row r="54" spans="6:20" x14ac:dyDescent="0.25">
      <c r="F54" s="49"/>
      <c r="G54" s="49"/>
      <c r="H54" s="49"/>
      <c r="I54" s="49"/>
      <c r="J54" s="49"/>
      <c r="K54" s="49"/>
      <c r="L54" s="49"/>
      <c r="M54" s="26"/>
      <c r="N54" s="26"/>
      <c r="O54" s="26"/>
      <c r="P54" s="26"/>
      <c r="Q54" s="47"/>
      <c r="R54" s="26"/>
      <c r="S54" s="26"/>
      <c r="T54" s="26"/>
    </row>
    <row r="55" spans="6:20" x14ac:dyDescent="0.25">
      <c r="F55" s="49"/>
      <c r="G55" s="49"/>
      <c r="H55" s="49"/>
      <c r="I55" s="49"/>
      <c r="J55" s="49"/>
      <c r="K55" s="49"/>
      <c r="L55" s="49"/>
      <c r="M55" s="26"/>
      <c r="N55" s="26"/>
      <c r="O55" s="26"/>
      <c r="P55" s="26"/>
      <c r="Q55" s="47"/>
      <c r="R55" s="26"/>
      <c r="S55" s="26"/>
      <c r="T55" s="26"/>
    </row>
    <row r="56" spans="6:20" x14ac:dyDescent="0.25">
      <c r="F56" s="47"/>
      <c r="G56" s="47"/>
      <c r="H56" s="47"/>
      <c r="I56" s="47"/>
      <c r="J56" s="47"/>
      <c r="K56" s="47"/>
      <c r="L56" s="47"/>
      <c r="M56" s="26"/>
      <c r="N56" s="26"/>
      <c r="O56" s="26"/>
      <c r="P56" s="26"/>
      <c r="Q56" s="47"/>
      <c r="R56" s="26"/>
      <c r="S56" s="26"/>
      <c r="T56" s="26"/>
    </row>
    <row r="57" spans="6:20" x14ac:dyDescent="0.25">
      <c r="F57" s="47"/>
      <c r="G57" s="47"/>
      <c r="H57" s="47"/>
      <c r="I57" s="47"/>
      <c r="J57" s="47"/>
      <c r="K57" s="47"/>
      <c r="L57" s="47"/>
      <c r="M57" s="26"/>
      <c r="N57" s="26"/>
      <c r="O57" s="26"/>
      <c r="P57" s="26"/>
      <c r="Q57" s="47"/>
      <c r="R57" s="26"/>
      <c r="S57" s="26"/>
      <c r="T57" s="26"/>
    </row>
  </sheetData>
  <mergeCells count="6">
    <mergeCell ref="F2:I2"/>
    <mergeCell ref="F3:G3"/>
    <mergeCell ref="H3:I3"/>
    <mergeCell ref="B3:C3"/>
    <mergeCell ref="D3:E3"/>
    <mergeCell ref="B2:E2"/>
  </mergeCells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Roman,Regular"&amp;9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showGridLines="0" workbookViewId="0">
      <selection activeCell="E6" sqref="E6"/>
    </sheetView>
  </sheetViews>
  <sheetFormatPr defaultRowHeight="12.75" x14ac:dyDescent="0.2"/>
  <cols>
    <col min="1" max="1" width="62.85546875" customWidth="1"/>
    <col min="2" max="2" width="37.7109375" customWidth="1"/>
  </cols>
  <sheetData>
    <row r="1" spans="1:2" ht="23.25" customHeight="1" x14ac:dyDescent="0.25">
      <c r="A1" s="149" t="s">
        <v>101</v>
      </c>
      <c r="B1" s="150"/>
    </row>
    <row r="2" spans="1:2" ht="12.75" customHeight="1" x14ac:dyDescent="0.25">
      <c r="A2" s="151"/>
      <c r="B2" s="150"/>
    </row>
    <row r="3" spans="1:2" x14ac:dyDescent="0.2">
      <c r="A3" s="152" t="s">
        <v>102</v>
      </c>
      <c r="B3" s="150"/>
    </row>
    <row r="4" spans="1:2" x14ac:dyDescent="0.2">
      <c r="A4" s="152"/>
      <c r="B4" s="150"/>
    </row>
    <row r="5" spans="1:2" ht="25.5" customHeight="1" x14ac:dyDescent="0.2">
      <c r="A5" s="197" t="s">
        <v>103</v>
      </c>
      <c r="B5" s="197"/>
    </row>
    <row r="6" spans="1:2" ht="27" customHeight="1" x14ac:dyDescent="0.2">
      <c r="A6" s="197" t="s">
        <v>104</v>
      </c>
      <c r="B6" s="197"/>
    </row>
    <row r="7" spans="1:2" ht="3.75" customHeight="1" x14ac:dyDescent="0.2">
      <c r="A7" s="153"/>
      <c r="B7" s="154"/>
    </row>
    <row r="8" spans="1:2" ht="39" customHeight="1" x14ac:dyDescent="0.2">
      <c r="A8" s="197" t="s">
        <v>105</v>
      </c>
      <c r="B8" s="197"/>
    </row>
    <row r="9" spans="1:2" ht="3.75" customHeight="1" x14ac:dyDescent="0.2">
      <c r="A9" s="153"/>
      <c r="B9" s="154"/>
    </row>
    <row r="10" spans="1:2" ht="17.25" customHeight="1" x14ac:dyDescent="0.2">
      <c r="A10" s="197" t="s">
        <v>106</v>
      </c>
      <c r="B10" s="197"/>
    </row>
    <row r="11" spans="1:2" ht="30" customHeight="1" x14ac:dyDescent="0.2">
      <c r="A11" s="197" t="s">
        <v>107</v>
      </c>
      <c r="B11" s="197"/>
    </row>
    <row r="12" spans="1:2" ht="6" customHeight="1" x14ac:dyDescent="0.2">
      <c r="A12" s="153"/>
      <c r="B12" s="154"/>
    </row>
    <row r="13" spans="1:2" x14ac:dyDescent="0.2">
      <c r="A13" s="152" t="s">
        <v>108</v>
      </c>
      <c r="B13" s="154"/>
    </row>
    <row r="14" spans="1:2" ht="6" customHeight="1" x14ac:dyDescent="0.2">
      <c r="A14" s="152"/>
      <c r="B14" s="154"/>
    </row>
    <row r="15" spans="1:2" ht="39" customHeight="1" x14ac:dyDescent="0.2">
      <c r="A15" s="197" t="s">
        <v>109</v>
      </c>
      <c r="B15" s="197"/>
    </row>
    <row r="16" spans="1:2" ht="42" customHeight="1" x14ac:dyDescent="0.2">
      <c r="A16" s="197" t="s">
        <v>110</v>
      </c>
      <c r="B16" s="197"/>
    </row>
    <row r="17" spans="1:2" ht="3.75" customHeight="1" x14ac:dyDescent="0.2">
      <c r="A17" s="153"/>
      <c r="B17" s="154"/>
    </row>
    <row r="18" spans="1:2" ht="25.5" customHeight="1" x14ac:dyDescent="0.2">
      <c r="A18" s="197" t="s">
        <v>111</v>
      </c>
      <c r="B18" s="197"/>
    </row>
    <row r="19" spans="1:2" ht="3.75" customHeight="1" x14ac:dyDescent="0.2">
      <c r="A19" s="153"/>
      <c r="B19" s="154"/>
    </row>
    <row r="20" spans="1:2" ht="29.25" customHeight="1" x14ac:dyDescent="0.2">
      <c r="A20" s="197" t="s">
        <v>112</v>
      </c>
      <c r="B20" s="197"/>
    </row>
    <row r="21" spans="1:2" ht="6" customHeight="1" x14ac:dyDescent="0.2">
      <c r="A21" s="153"/>
      <c r="B21" s="154"/>
    </row>
    <row r="22" spans="1:2" x14ac:dyDescent="0.2">
      <c r="A22" s="152" t="s">
        <v>113</v>
      </c>
      <c r="B22" s="154"/>
    </row>
    <row r="23" spans="1:2" ht="6" customHeight="1" x14ac:dyDescent="0.2">
      <c r="A23" s="152"/>
      <c r="B23" s="154"/>
    </row>
    <row r="24" spans="1:2" ht="27.75" customHeight="1" x14ac:dyDescent="0.2">
      <c r="A24" s="194" t="s">
        <v>114</v>
      </c>
      <c r="B24" s="194"/>
    </row>
    <row r="25" spans="1:2" ht="3.75" customHeight="1" x14ac:dyDescent="0.2">
      <c r="A25" s="153"/>
      <c r="B25" s="154"/>
    </row>
    <row r="26" spans="1:2" ht="65.25" customHeight="1" x14ac:dyDescent="0.2">
      <c r="A26" s="194" t="s">
        <v>115</v>
      </c>
      <c r="B26" s="194"/>
    </row>
    <row r="27" spans="1:2" ht="3.75" customHeight="1" x14ac:dyDescent="0.2">
      <c r="A27" s="153"/>
      <c r="B27" s="154"/>
    </row>
    <row r="28" spans="1:2" ht="18" customHeight="1" x14ac:dyDescent="0.2">
      <c r="A28" s="194" t="s">
        <v>116</v>
      </c>
      <c r="B28" s="194"/>
    </row>
    <row r="29" spans="1:2" ht="3.75" customHeight="1" x14ac:dyDescent="0.2">
      <c r="A29" s="153"/>
      <c r="B29" s="154"/>
    </row>
    <row r="30" spans="1:2" ht="18" customHeight="1" x14ac:dyDescent="0.2">
      <c r="A30" s="194" t="s">
        <v>117</v>
      </c>
      <c r="B30" s="194"/>
    </row>
    <row r="31" spans="1:2" ht="3.75" customHeight="1" x14ac:dyDescent="0.2">
      <c r="A31" s="153"/>
      <c r="B31" s="154"/>
    </row>
    <row r="32" spans="1:2" ht="18" customHeight="1" x14ac:dyDescent="0.2">
      <c r="A32" s="194" t="s">
        <v>118</v>
      </c>
      <c r="B32" s="194"/>
    </row>
    <row r="33" spans="1:2" ht="3.75" customHeight="1" x14ac:dyDescent="0.2">
      <c r="A33" s="153"/>
      <c r="B33" s="154"/>
    </row>
    <row r="34" spans="1:2" ht="18" customHeight="1" x14ac:dyDescent="0.2">
      <c r="A34" s="194" t="s">
        <v>119</v>
      </c>
      <c r="B34" s="194"/>
    </row>
    <row r="35" spans="1:2" ht="3.75" customHeight="1" x14ac:dyDescent="0.2">
      <c r="A35" s="155"/>
      <c r="B35" s="154"/>
    </row>
    <row r="36" spans="1:2" ht="18" customHeight="1" x14ac:dyDescent="0.2">
      <c r="A36" s="195" t="s">
        <v>120</v>
      </c>
      <c r="B36" s="195"/>
    </row>
    <row r="37" spans="1:2" ht="3.75" customHeight="1" x14ac:dyDescent="0.2">
      <c r="A37" s="153"/>
      <c r="B37" s="154"/>
    </row>
    <row r="38" spans="1:2" ht="18.75" customHeight="1" x14ac:dyDescent="0.2">
      <c r="A38" s="195" t="s">
        <v>121</v>
      </c>
      <c r="B38" s="195"/>
    </row>
    <row r="39" spans="1:2" ht="9.75" customHeight="1" x14ac:dyDescent="0.25">
      <c r="A39" s="156"/>
      <c r="B39" s="150"/>
    </row>
    <row r="40" spans="1:2" ht="18.75" customHeight="1" x14ac:dyDescent="0.2">
      <c r="A40" s="196" t="s">
        <v>122</v>
      </c>
      <c r="B40" s="196"/>
    </row>
    <row r="41" spans="1:2" x14ac:dyDescent="0.2">
      <c r="A41" s="157"/>
    </row>
    <row r="42" spans="1:2" ht="16.5" customHeight="1" x14ac:dyDescent="0.2">
      <c r="A42" s="158" t="s">
        <v>123</v>
      </c>
      <c r="B42" s="159" t="s">
        <v>124</v>
      </c>
    </row>
    <row r="43" spans="1:2" x14ac:dyDescent="0.2">
      <c r="A43" s="159"/>
      <c r="B43" s="159"/>
    </row>
    <row r="44" spans="1:2" ht="14.25" customHeight="1" x14ac:dyDescent="0.2">
      <c r="A44" s="160" t="s">
        <v>125</v>
      </c>
      <c r="B44" s="161" t="s">
        <v>126</v>
      </c>
    </row>
    <row r="45" spans="1:2" ht="14.25" customHeight="1" x14ac:dyDescent="0.2">
      <c r="A45" s="160" t="s">
        <v>127</v>
      </c>
      <c r="B45" s="162" t="s">
        <v>128</v>
      </c>
    </row>
    <row r="46" spans="1:2" ht="14.25" customHeight="1" x14ac:dyDescent="0.2">
      <c r="A46" s="160" t="s">
        <v>129</v>
      </c>
      <c r="B46" s="163"/>
    </row>
    <row r="47" spans="1:2" ht="14.25" customHeight="1" x14ac:dyDescent="0.2">
      <c r="A47" s="160" t="s">
        <v>130</v>
      </c>
      <c r="B47" s="163"/>
    </row>
    <row r="48" spans="1:2" ht="14.25" customHeight="1" x14ac:dyDescent="0.2">
      <c r="A48" s="159" t="s">
        <v>131</v>
      </c>
      <c r="B48" s="163"/>
    </row>
    <row r="49" spans="1:2" ht="12.75" customHeight="1" x14ac:dyDescent="0.2">
      <c r="A49" s="164"/>
    </row>
    <row r="50" spans="1:2" x14ac:dyDescent="0.2">
      <c r="A50" s="165"/>
    </row>
    <row r="51" spans="1:2" x14ac:dyDescent="0.2">
      <c r="A51" s="192" t="s">
        <v>132</v>
      </c>
      <c r="B51" s="192"/>
    </row>
    <row r="52" spans="1:2" x14ac:dyDescent="0.2">
      <c r="A52" s="192" t="s">
        <v>133</v>
      </c>
      <c r="B52" s="192"/>
    </row>
    <row r="53" spans="1:2" x14ac:dyDescent="0.2">
      <c r="A53" s="192" t="s">
        <v>134</v>
      </c>
      <c r="B53" s="192"/>
    </row>
    <row r="54" spans="1:2" x14ac:dyDescent="0.2">
      <c r="A54" s="193" t="s">
        <v>135</v>
      </c>
      <c r="B54" s="193"/>
    </row>
    <row r="55" spans="1:2" x14ac:dyDescent="0.2">
      <c r="A55" s="192" t="s">
        <v>136</v>
      </c>
      <c r="B55" s="192"/>
    </row>
    <row r="56" spans="1:2" x14ac:dyDescent="0.2">
      <c r="A56" s="192" t="s">
        <v>137</v>
      </c>
      <c r="B56" s="192"/>
    </row>
    <row r="57" spans="1:2" ht="13.5" thickBot="1" x14ac:dyDescent="0.25">
      <c r="A57" s="165"/>
      <c r="B57" s="165"/>
    </row>
    <row r="58" spans="1:2" x14ac:dyDescent="0.2">
      <c r="A58" s="191" t="s">
        <v>138</v>
      </c>
      <c r="B58" s="191"/>
    </row>
  </sheetData>
  <mergeCells count="25">
    <mergeCell ref="A15:B15"/>
    <mergeCell ref="A5:B5"/>
    <mergeCell ref="A6:B6"/>
    <mergeCell ref="A8:B8"/>
    <mergeCell ref="A10:B10"/>
    <mergeCell ref="A11:B11"/>
    <mergeCell ref="A40:B40"/>
    <mergeCell ref="A16:B16"/>
    <mergeCell ref="A18:B18"/>
    <mergeCell ref="A20:B20"/>
    <mergeCell ref="A24:B24"/>
    <mergeCell ref="A26:B26"/>
    <mergeCell ref="A28:B28"/>
    <mergeCell ref="A30:B30"/>
    <mergeCell ref="A32:B32"/>
    <mergeCell ref="A34:B34"/>
    <mergeCell ref="A36:B36"/>
    <mergeCell ref="A38:B38"/>
    <mergeCell ref="A58:B58"/>
    <mergeCell ref="A51:B51"/>
    <mergeCell ref="A52:B52"/>
    <mergeCell ref="A53:B53"/>
    <mergeCell ref="A54:B54"/>
    <mergeCell ref="A55:B55"/>
    <mergeCell ref="A56:B56"/>
  </mergeCells>
  <hyperlinks>
    <hyperlink ref="A5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GZ</vt:lpstr>
      <vt:lpstr>Procjena</vt:lpstr>
      <vt:lpstr>GZ stope</vt:lpstr>
      <vt:lpstr>GČ sve</vt:lpstr>
      <vt:lpstr>GČ živ-umrli-spol</vt:lpstr>
      <vt:lpstr>GČ-RH živor-umrli-indeksi</vt:lpstr>
      <vt:lpstr>Metodologija</vt:lpstr>
      <vt:lpstr>'GČ sve'!Podrucje_ispisa</vt:lpstr>
      <vt:lpstr>'GČ živ-umrli-spol'!Podrucje_ispisa</vt:lpstr>
      <vt:lpstr>'GČ-RH živor-umrli-indeksi'!Podrucje_ispisa</vt:lpstr>
      <vt:lpstr>GZ!Podrucje_ispisa</vt:lpstr>
      <vt:lpstr>'GZ stope'!Podrucje_ispisa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Penava</dc:creator>
  <cp:lastModifiedBy>Dubravka Penava</cp:lastModifiedBy>
  <cp:lastPrinted>2018-09-24T13:35:47Z</cp:lastPrinted>
  <dcterms:created xsi:type="dcterms:W3CDTF">1996-10-14T23:33:28Z</dcterms:created>
  <dcterms:modified xsi:type="dcterms:W3CDTF">2018-09-28T12:12:58Z</dcterms:modified>
</cp:coreProperties>
</file>